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comptes nationaux/"/>
    </mc:Choice>
  </mc:AlternateContent>
  <xr:revisionPtr revIDLastSave="35" documentId="8_{40CF0CBD-AA78-49C3-851D-DCB26AB28B4D}" xr6:coauthVersionLast="47" xr6:coauthVersionMax="47" xr10:uidLastSave="{84C5B2C1-CB0F-4F94-AC42-2604872AA7B3}"/>
  <bookViews>
    <workbookView xWindow="-120" yWindow="-120" windowWidth="20730" windowHeight="11040" xr2:uid="{00000000-000D-0000-FFFF-FFFF00000000}"/>
  </bookViews>
  <sheets>
    <sheet name="Compte nationaux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J20" i="5" l="1"/>
  <c r="BI20" i="5"/>
  <c r="BH20" i="5"/>
  <c r="BG34" i="5"/>
  <c r="BG20" i="5"/>
  <c r="D7" i="5" l="1"/>
  <c r="D8" i="5" l="1"/>
</calcChain>
</file>

<file path=xl/sharedStrings.xml><?xml version="1.0" encoding="utf-8"?>
<sst xmlns="http://schemas.openxmlformats.org/spreadsheetml/2006/main" count="261" uniqueCount="153">
  <si>
    <t>DATA_DOMAIN</t>
  </si>
  <si>
    <t>REF_AREA</t>
  </si>
  <si>
    <t>COUNTERPART_AREA</t>
  </si>
  <si>
    <t>FREQ</t>
  </si>
  <si>
    <t>UNIT_MULT</t>
  </si>
  <si>
    <t>INDICATOR</t>
  </si>
  <si>
    <t>Country code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</si>
  <si>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</si>
  <si>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</si>
  <si>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</si>
  <si>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</si>
  <si>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</si>
  <si>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</si>
  <si>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</si>
  <si>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</si>
  <si>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</si>
  <si>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</si>
  <si>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</si>
  <si>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</si>
  <si>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</si>
  <si>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</si>
  <si>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BASE_PER</t>
  </si>
  <si>
    <t>TN</t>
  </si>
  <si>
    <t>SECTEUR REEL</t>
  </si>
  <si>
    <t>REAL SECTOR</t>
  </si>
  <si>
    <t/>
  </si>
  <si>
    <t>I-Comptes Nationaux</t>
  </si>
  <si>
    <t>I-National Accounts</t>
  </si>
  <si>
    <t>PIB à prix constant</t>
  </si>
  <si>
    <t>PIB at constant prices</t>
  </si>
  <si>
    <t>Agriculture et pêche</t>
  </si>
  <si>
    <t>Agriculture and Fishing</t>
  </si>
  <si>
    <t>NGDPVA_R_ISIC4_A_XDC</t>
  </si>
  <si>
    <t xml:space="preserve"> Industries manufacturières</t>
  </si>
  <si>
    <t>Manufacturing Industries</t>
  </si>
  <si>
    <t>NGDPVA_R_ISIC4_C_XDC</t>
  </si>
  <si>
    <t xml:space="preserve"> Industries non  manufacturières</t>
  </si>
  <si>
    <t>Non Manufacturing Industries</t>
  </si>
  <si>
    <t>NGDPVA_R_ISIC4_DTF_XDC</t>
  </si>
  <si>
    <t>Activités de Services Marchands</t>
  </si>
  <si>
    <t>Business Service Activities</t>
  </si>
  <si>
    <t>TUN_NAG_BSA_R_XDC</t>
  </si>
  <si>
    <t>Consommation intermédiaire non ventilée en services bancaires (en-)</t>
  </si>
  <si>
    <t>Financial intermediation services indirectly measured (-sign)</t>
  </si>
  <si>
    <t>NGDPFISIM_R_XDC</t>
  </si>
  <si>
    <t>Activités Marchandes</t>
  </si>
  <si>
    <t>Business activities</t>
  </si>
  <si>
    <t>TUN_NAG_BA_R_XDC</t>
  </si>
  <si>
    <t>Activités non marchandes</t>
  </si>
  <si>
    <t>Non Business activities</t>
  </si>
  <si>
    <t>TUN_NAG_NBA_R_XDC</t>
  </si>
  <si>
    <t>dont administration publique</t>
  </si>
  <si>
    <t>Including public administration</t>
  </si>
  <si>
    <t>NGDPVA_R_ISIC4_O_XDC</t>
  </si>
  <si>
    <t>dont services fournis par les organisations associatives</t>
  </si>
  <si>
    <t>including services provided by associative organizations</t>
  </si>
  <si>
    <t>NGDPVA_R_ISIC4_S_XDC</t>
  </si>
  <si>
    <t>P.I.B AUX COUTS DES FACTEURS</t>
  </si>
  <si>
    <t> G.D.P AT FACTOR COST</t>
  </si>
  <si>
    <t>NGDPVA_R_XDC</t>
  </si>
  <si>
    <t>Impôts indirects nets de subventions</t>
  </si>
  <si>
    <t>Indirect taxes less subsidies</t>
  </si>
  <si>
    <t>NGDPTXS_R_XDC</t>
  </si>
  <si>
    <t>Ajustement</t>
  </si>
  <si>
    <t>Adjustment</t>
  </si>
  <si>
    <t>NSDGDP_R_XDC</t>
  </si>
  <si>
    <t>P.I.B (aux prix de marchéde l'année 2010)</t>
  </si>
  <si>
    <t xml:space="preserve">GDP at market prices </t>
  </si>
  <si>
    <t>NGDP_R_XDC</t>
  </si>
  <si>
    <t>PIB à prix courant</t>
  </si>
  <si>
    <t>GDP at current prices</t>
  </si>
  <si>
    <t>NGDPVA_ISIC4_A_XDC</t>
  </si>
  <si>
    <t>Industries manufacturières</t>
  </si>
  <si>
    <t>Manufacturing</t>
  </si>
  <si>
    <t>NGDPVA_ISIC4_C_XDC</t>
  </si>
  <si>
    <t>Industries Non Manufacturières</t>
  </si>
  <si>
    <t>NON-MANUFACTURING INDUSTRIES</t>
  </si>
  <si>
    <t>NGDPVA_ISIC4_DTF_XDC</t>
  </si>
  <si>
    <t>TUN_NAG_BSA_XDC</t>
  </si>
  <si>
    <t>NGDPFISIM_XDC</t>
  </si>
  <si>
    <t>TUN_NAG_BA_XDC</t>
  </si>
  <si>
    <t>14743,,54</t>
  </si>
  <si>
    <t xml:space="preserve"> Activités non marchandes</t>
  </si>
  <si>
    <t>TUN_NAG_NBA_XDC</t>
  </si>
  <si>
    <t>NGDPVA_ISIC4_O_XDC</t>
  </si>
  <si>
    <t>NGDPVA_ISIC4_S_XDC</t>
  </si>
  <si>
    <t>G.D.P AT FACTOR COST</t>
  </si>
  <si>
    <t>NGDPVA_XDC</t>
  </si>
  <si>
    <t>NGDPTXS_XDC</t>
  </si>
  <si>
    <t>NGDP_XDC</t>
  </si>
  <si>
    <t>2010-Q3</t>
  </si>
  <si>
    <t>2010-Q4</t>
  </si>
  <si>
    <t>2011-Q1</t>
  </si>
  <si>
    <t>2011-Q2</t>
  </si>
  <si>
    <t>2011-Q3</t>
  </si>
  <si>
    <t>2011-Q4</t>
  </si>
  <si>
    <t>2012-Q1</t>
  </si>
  <si>
    <t>2012-Q2</t>
  </si>
  <si>
    <t>2012-Q3</t>
  </si>
  <si>
    <t>2012-Q4</t>
  </si>
  <si>
    <t>2013-Q1</t>
  </si>
  <si>
    <t>2013-Q2</t>
  </si>
  <si>
    <t>2013-Q3</t>
  </si>
  <si>
    <t>2013-Q4</t>
  </si>
  <si>
    <t>2014-Q1</t>
  </si>
  <si>
    <t>2014-Q2</t>
  </si>
  <si>
    <t>2014-Q3</t>
  </si>
  <si>
    <t>2014-Q4</t>
  </si>
  <si>
    <t>2015-Q1</t>
  </si>
  <si>
    <t>2015-Q2</t>
  </si>
  <si>
    <t>2016-Q1</t>
  </si>
  <si>
    <t>2016-Q2</t>
  </si>
  <si>
    <t>2016-Q3</t>
  </si>
  <si>
    <t>2016-Q4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</si>
  <si>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</si>
  <si>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</si>
  <si>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</si>
  <si>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</si>
  <si>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</si>
  <si>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</si>
  <si>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</si>
  <si>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</si>
  <si>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</si>
  <si>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</si>
  <si>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</si>
  <si>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</si>
  <si>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</si>
  <si>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</si>
  <si>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</si>
  <si>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</si>
  <si>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</si>
  <si>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</si>
  <si>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</si>
  <si>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</si>
  <si>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</si>
  <si>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Descripteur</t>
  </si>
  <si>
    <t>Units</t>
  </si>
  <si>
    <t>Scale</t>
  </si>
  <si>
    <t>Millions</t>
  </si>
  <si>
    <t>Tuniisan dinars</t>
  </si>
  <si>
    <t>2023-Q1</t>
  </si>
  <si>
    <t>2023-Q2</t>
  </si>
  <si>
    <t>2023-Q4</t>
  </si>
  <si>
    <t>2024-Q1</t>
  </si>
  <si>
    <t>NAG</t>
  </si>
  <si>
    <t>2024-Q2</t>
  </si>
  <si>
    <t>2024-Q3</t>
  </si>
  <si>
    <t>2024-Q4</t>
  </si>
  <si>
    <t>2025-Q1</t>
  </si>
  <si>
    <t>2025-Q2</t>
  </si>
  <si>
    <t>2025-Q3</t>
  </si>
  <si>
    <t>2025-Q4</t>
  </si>
  <si>
    <t>2026-Q1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</si>
</sst>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-* #,##0.0\ _€_-;\-* #,##0.0\ _€_-;_-* &quot;-&quot;??\ _€_-;_-@_-"/>
    <numFmt numFmtId="169" formatCode="0.0"/>
    <numFmt numFmtId="170" formatCode="_-* #,##0.00\ _€_-;\-* #,##0.00\ _€_-;_-* &quot;-&quot;??\ _€_-;_-@_-"/>
    <numFmt numFmtId="171" formatCode="_([$€]* #,##0.00_);_([$€]* \(#,##0.00\);_([$€]* &quot;-&quot;??_);_(@_)"/>
  </numFmts>
  <fonts count="2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b/>
      <sz val="11"/>
      <name val="Calibri"/>
      <family val="2"/>
      <scheme val="minor"/>
    </font>
    <font>
      <sz val="10"/>
      <name val="Times New Roman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u/>
      <sz val="10"/>
      <color theme="10"/>
      <name val="Times New Roman"/>
      <family val="1"/>
    </font>
    <font>
      <sz val="11"/>
      <color indexed="8"/>
      <name val="Calibri"/>
      <family val="2"/>
      <scheme val="minor"/>
    </font>
    <font>
      <sz val="12"/>
      <color indexed="8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8"/>
      <name val="Calibri"/>
      <family val="2"/>
    </font>
    <font>
      <sz val="8"/>
      <name val="Calibri"/>
      <family val="2"/>
      <scheme val="minor"/>
    </font>
    <font>
      <sz val="10"/>
      <name val="Arial"/>
      <charset val="178"/>
    </font>
    <font>
      <sz val="11"/>
      <color indexed="8"/>
      <name val="Calibri"/>
      <family val="2"/>
    </font>
    <font>
      <sz val="10"/>
      <name val="System"/>
      <family val="2"/>
    </font>
    <font>
      <b/>
      <sz val="10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6">
    <xf numFmtId="0" fontId="0" fillId="0" borderId="0"/>
    <xf numFmtId="0" fontId="4" fillId="0" borderId="0"/>
    <xf numFmtId="0" fontId="3" fillId="0" borderId="0"/>
    <xf numFmtId="0" fontId="6" fillId="0" borderId="0"/>
    <xf numFmtId="165" fontId="6" fillId="0" borderId="0" applyFont="0" applyFill="0" applyBorder="0" applyAlignment="0" applyProtection="0"/>
    <xf numFmtId="0" fontId="2" fillId="0" borderId="0"/>
    <xf numFmtId="0" fontId="6" fillId="0" borderId="0"/>
    <xf numFmtId="0" fontId="7" fillId="0" borderId="0"/>
    <xf numFmtId="0" fontId="8" fillId="0" borderId="0"/>
    <xf numFmtId="0" fontId="6" fillId="0" borderId="0"/>
    <xf numFmtId="0" fontId="10" fillId="0" borderId="0"/>
    <xf numFmtId="9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2" fillId="0" borderId="0">
      <alignment vertical="top"/>
    </xf>
    <xf numFmtId="0" fontId="13" fillId="0" borderId="0" applyNumberFormat="0" applyFill="0" applyBorder="0" applyAlignment="0" applyProtection="0"/>
    <xf numFmtId="0" fontId="6" fillId="0" borderId="0"/>
    <xf numFmtId="167" fontId="14" fillId="0" borderId="0" applyFont="0" applyFill="0" applyBorder="0" applyAlignment="0" applyProtection="0"/>
    <xf numFmtId="0" fontId="12" fillId="0" borderId="0"/>
    <xf numFmtId="0" fontId="21" fillId="0" borderId="0"/>
    <xf numFmtId="171" fontId="23" fillId="0" borderId="0" applyFont="0" applyFill="0" applyBorder="0" applyAlignment="0" applyProtection="0"/>
    <xf numFmtId="170" fontId="6" fillId="0" borderId="0"/>
    <xf numFmtId="0" fontId="6" fillId="0" borderId="0"/>
    <xf numFmtId="0" fontId="1" fillId="0" borderId="0"/>
    <xf numFmtId="0" fontId="23" fillId="0" borderId="0"/>
    <xf numFmtId="0" fontId="1" fillId="0" borderId="0"/>
    <xf numFmtId="0" fontId="23" fillId="0" borderId="0"/>
    <xf numFmtId="0" fontId="22" fillId="0" borderId="0"/>
    <xf numFmtId="0" fontId="23" fillId="0" borderId="0"/>
    <xf numFmtId="0" fontId="23" fillId="0" borderId="0"/>
    <xf numFmtId="0" fontId="22" fillId="0" borderId="0"/>
    <xf numFmtId="0" fontId="1" fillId="0" borderId="0"/>
    <xf numFmtId="0" fontId="6" fillId="0" borderId="0"/>
    <xf numFmtId="0" fontId="1" fillId="0" borderId="0"/>
    <xf numFmtId="0" fontId="22" fillId="0" borderId="0"/>
    <xf numFmtId="0" fontId="1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21" fillId="0" borderId="0"/>
    <xf numFmtId="170" fontId="6" fillId="0" borderId="0"/>
    <xf numFmtId="0" fontId="21" fillId="0" borderId="0"/>
  </cellStyleXfs>
  <cellXfs count="51">
    <xf numFmtId="0" fontId="0" fillId="0" borderId="0" xfId="0"/>
    <xf numFmtId="0" fontId="5" fillId="2" borderId="0" xfId="0" applyFont="1" applyFill="1"/>
    <xf numFmtId="0" fontId="5" fillId="2" borderId="0" xfId="0" applyFont="1" applyFill="1" applyAlignment="1">
      <alignment vertical="top"/>
    </xf>
    <xf numFmtId="0" fontId="0" fillId="3" borderId="0" xfId="0" applyFill="1"/>
    <xf numFmtId="0" fontId="0" fillId="2" borderId="5" xfId="0" applyFill="1" applyBorder="1" applyAlignment="1">
      <alignment vertical="top"/>
    </xf>
    <xf numFmtId="0" fontId="0" fillId="2" borderId="5" xfId="0" applyFill="1" applyBorder="1"/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9" fillId="3" borderId="0" xfId="0" applyFont="1" applyFill="1" applyAlignment="1">
      <alignment horizontal="left"/>
    </xf>
    <xf numFmtId="0" fontId="9" fillId="4" borderId="0" xfId="0" applyFont="1" applyFill="1"/>
    <xf numFmtId="0" fontId="9" fillId="4" borderId="4" xfId="0" applyFont="1" applyFill="1" applyBorder="1" applyAlignment="1">
      <alignment horizontal="left" vertical="top"/>
    </xf>
    <xf numFmtId="0" fontId="9" fillId="4" borderId="4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16" fillId="0" borderId="9" xfId="0" applyFont="1" applyBorder="1"/>
    <xf numFmtId="168" fontId="16" fillId="0" borderId="9" xfId="19" applyNumberFormat="1" applyFont="1" applyFill="1" applyBorder="1"/>
    <xf numFmtId="168" fontId="17" fillId="0" borderId="9" xfId="19" applyNumberFormat="1" applyFont="1" applyFill="1" applyBorder="1"/>
    <xf numFmtId="169" fontId="16" fillId="0" borderId="9" xfId="19" applyNumberFormat="1" applyFont="1" applyFill="1" applyBorder="1"/>
    <xf numFmtId="169" fontId="17" fillId="0" borderId="9" xfId="19" applyNumberFormat="1" applyFont="1" applyFill="1" applyBorder="1"/>
    <xf numFmtId="0" fontId="17" fillId="0" borderId="9" xfId="0" applyFont="1" applyBorder="1"/>
    <xf numFmtId="169" fontId="17" fillId="0" borderId="9" xfId="0" applyNumberFormat="1" applyFont="1" applyBorder="1"/>
    <xf numFmtId="0" fontId="17" fillId="0" borderId="9" xfId="0" applyFont="1" applyBorder="1" applyAlignment="1">
      <alignment horizontal="left" indent="1"/>
    </xf>
    <xf numFmtId="169" fontId="17" fillId="0" borderId="10" xfId="19" applyNumberFormat="1" applyFont="1" applyFill="1" applyBorder="1"/>
    <xf numFmtId="0" fontId="18" fillId="0" borderId="9" xfId="0" applyFont="1" applyBorder="1" applyAlignment="1">
      <alignment horizontal="left" indent="1"/>
    </xf>
    <xf numFmtId="0" fontId="18" fillId="0" borderId="9" xfId="0" applyFont="1" applyBorder="1"/>
    <xf numFmtId="169" fontId="18" fillId="0" borderId="9" xfId="0" applyNumberFormat="1" applyFont="1" applyBorder="1"/>
    <xf numFmtId="169" fontId="18" fillId="0" borderId="10" xfId="19" applyNumberFormat="1" applyFont="1" applyFill="1" applyBorder="1"/>
    <xf numFmtId="169" fontId="18" fillId="0" borderId="9" xfId="19" applyNumberFormat="1" applyFont="1" applyFill="1" applyBorder="1"/>
    <xf numFmtId="169" fontId="17" fillId="0" borderId="0" xfId="0" applyNumberFormat="1" applyFont="1"/>
    <xf numFmtId="169" fontId="17" fillId="0" borderId="11" xfId="19" applyNumberFormat="1" applyFont="1" applyFill="1" applyBorder="1"/>
    <xf numFmtId="169" fontId="17" fillId="0" borderId="9" xfId="19" applyNumberFormat="1" applyFont="1" applyFill="1" applyBorder="1" applyAlignment="1">
      <alignment horizontal="right"/>
    </xf>
    <xf numFmtId="169" fontId="17" fillId="0" borderId="0" xfId="19" applyNumberFormat="1" applyFont="1" applyFill="1" applyBorder="1"/>
    <xf numFmtId="169" fontId="18" fillId="0" borderId="12" xfId="19" applyNumberFormat="1" applyFont="1" applyFill="1" applyBorder="1"/>
    <xf numFmtId="169" fontId="17" fillId="0" borderId="12" xfId="19" applyNumberFormat="1" applyFont="1" applyFill="1" applyBorder="1"/>
    <xf numFmtId="0" fontId="15" fillId="0" borderId="9" xfId="20" applyFont="1" applyBorder="1" applyAlignment="1">
      <alignment horizontal="left" indent="1"/>
    </xf>
    <xf numFmtId="169" fontId="5" fillId="5" borderId="0" xfId="0" applyNumberFormat="1" applyFont="1" applyFill="1" applyAlignment="1" applyProtection="1">
      <alignment horizontal="center" vertical="top"/>
      <protection locked="0"/>
    </xf>
    <xf numFmtId="0" fontId="17" fillId="6" borderId="9" xfId="0" applyFont="1" applyFill="1" applyBorder="1" applyAlignment="1">
      <alignment horizontal="left" indent="1"/>
    </xf>
    <xf numFmtId="0" fontId="9" fillId="4" borderId="1" xfId="0" applyFont="1" applyFill="1" applyBorder="1" applyAlignment="1">
      <alignment horizontal="left" vertical="top"/>
    </xf>
    <xf numFmtId="0" fontId="0" fillId="2" borderId="2" xfId="0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17" fillId="0" borderId="9" xfId="0" applyFont="1" applyBorder="1" applyAlignment="1">
      <alignment horizontal="left" indent="2"/>
    </xf>
    <xf numFmtId="0" fontId="19" fillId="0" borderId="9" xfId="20" applyFont="1" applyBorder="1" applyAlignment="1">
      <alignment horizontal="left" indent="1"/>
    </xf>
    <xf numFmtId="0" fontId="0" fillId="0" borderId="9" xfId="0" applyBorder="1"/>
    <xf numFmtId="169" fontId="24" fillId="0" borderId="9" xfId="0" applyNumberFormat="1" applyFont="1" applyBorder="1"/>
    <xf numFmtId="0" fontId="24" fillId="0" borderId="0" xfId="0" applyFont="1"/>
    <xf numFmtId="0" fontId="24" fillId="7" borderId="9" xfId="0" applyFont="1" applyFill="1" applyBorder="1"/>
    <xf numFmtId="0" fontId="0" fillId="0" borderId="13" xfId="0" applyBorder="1"/>
  </cellXfs>
  <cellStyles count="66">
    <cellStyle name="Comma [0] 2" xfId="4" xr:uid="{00000000-0005-0000-0000-000000000000}"/>
    <cellStyle name="Comma [0] 3" xfId="15" xr:uid="{A2A9E07D-8A38-416E-A757-063364664D5A}"/>
    <cellStyle name="Comma 2" xfId="14" xr:uid="{95D39A24-2D2E-43C9-AA17-15BE2270B59E}"/>
    <cellStyle name="Currency [0] 2" xfId="13" xr:uid="{110060E1-A0BA-4B33-9B44-A28DD6DD21F7}"/>
    <cellStyle name="Currency 2" xfId="12" xr:uid="{2A70A47B-1BD5-4E78-A722-D49DD0F47D4F}"/>
    <cellStyle name="Euro" xfId="22" xr:uid="{E285D9D0-9DC5-4A22-9747-62E80C90169F}"/>
    <cellStyle name="Hyperlink" xfId="17" xr:uid="{457D864F-D764-4289-AC21-A0F209C0AE7A}"/>
    <cellStyle name="Milliers" xfId="19" builtinId="3"/>
    <cellStyle name="Normal" xfId="0" builtinId="0"/>
    <cellStyle name="Normal 10" xfId="65" xr:uid="{65413462-1317-4917-B1F7-731744D1CF05}"/>
    <cellStyle name="Normal 17" xfId="18" xr:uid="{FC1DE4BF-B2F0-49C6-B345-73F2EE24E951}"/>
    <cellStyle name="Normal 2" xfId="3" xr:uid="{00000000-0005-0000-0000-000001000000}"/>
    <cellStyle name="Normal 2 10" xfId="64" xr:uid="{9538F4CA-3179-4D11-A5EE-6AB6AC7B954D}"/>
    <cellStyle name="Normal 2 2" xfId="24" xr:uid="{E0562822-7FA7-4172-8D0C-F749AF1D2B05}"/>
    <cellStyle name="Normal 2 2 2" xfId="25" xr:uid="{F6A02D40-6737-4E13-B817-A30080CFD505}"/>
    <cellStyle name="Normal 2 2 2 2" xfId="26" xr:uid="{2A09B59E-1DF4-4D1E-9958-2A6896160D8C}"/>
    <cellStyle name="Normal 2 2 2 2 2" xfId="27" xr:uid="{980B808B-6CD1-41A5-8842-11BB2C84940D}"/>
    <cellStyle name="Normal 2 2 2 2 2 2" xfId="28" xr:uid="{E575A731-7792-4DCF-863A-010F5D4E883C}"/>
    <cellStyle name="Normal 2 2 2 2 2_Page Nationale -NSDD" xfId="29" xr:uid="{4A93424B-6244-42DA-8EF7-2D058909E069}"/>
    <cellStyle name="Normal 2 2 2 3" xfId="30" xr:uid="{1BC70D2B-4AE5-48F9-AEA8-84F2EF7BAE39}"/>
    <cellStyle name="Normal 2 2 2 4" xfId="31" xr:uid="{937DEC0B-C9F8-4A92-ABD1-C6588A0A37D4}"/>
    <cellStyle name="Normal 2 2 2_Page Nationale -NSDD" xfId="32" xr:uid="{310AFFB9-9296-4834-9F1E-4C57AEA4067E}"/>
    <cellStyle name="Normal 2 2 3" xfId="33" xr:uid="{8537B90E-F476-43F6-952D-065A32F6B088}"/>
    <cellStyle name="Normal 2 2 3 2" xfId="34" xr:uid="{85A29076-CDAF-4A90-A48D-1A6E0CF4AB9C}"/>
    <cellStyle name="Normal 2 2 3 2 2" xfId="35" xr:uid="{E3F8D120-F02A-40DB-B5C2-8F3276FE541F}"/>
    <cellStyle name="Normal 2 2 3_Page Nationale -NSDD" xfId="36" xr:uid="{44ABE8CB-7A3B-4177-8FEB-B1108F0C3860}"/>
    <cellStyle name="Normal 2 2 4" xfId="37" xr:uid="{4F89781E-811F-4C78-9E2B-F78B5EE5B26E}"/>
    <cellStyle name="Normal 2 2_PCV Trimestrielle V final" xfId="38" xr:uid="{7AEB9616-7B2D-431B-A4E7-4B4E5BE4708A}"/>
    <cellStyle name="Normal 2 3" xfId="39" xr:uid="{1DDB2B3E-9422-4C6A-8CDF-C064A10C8101}"/>
    <cellStyle name="Normal 2 3 2" xfId="40" xr:uid="{426BEEFD-6F1D-4974-87A5-9E0E5D4F8018}"/>
    <cellStyle name="Normal 2 3 3" xfId="41" xr:uid="{8F3FECF1-603E-4158-B296-FCEF1C918E0C}"/>
    <cellStyle name="Normal 2 4" xfId="42" xr:uid="{A3578AC3-8A08-4CFF-ACE0-95E86F59FD5F}"/>
    <cellStyle name="Normal 2 4 2" xfId="43" xr:uid="{C6D89C0B-5119-402A-8E4D-590F965EF938}"/>
    <cellStyle name="Normal 2 4 3" xfId="44" xr:uid="{0FF13AFE-F95A-4736-AAB4-6BB481D1AE10}"/>
    <cellStyle name="Normal 2 5" xfId="45" xr:uid="{6F26044D-B635-4BBF-A881-9B8972C49CA4}"/>
    <cellStyle name="Normal 2 6" xfId="46" xr:uid="{461D2F93-D102-4687-A052-5E6560B37198}"/>
    <cellStyle name="Normal 2 7" xfId="47" xr:uid="{C714108D-9E38-4BDA-A1A1-FB3916BCD86D}"/>
    <cellStyle name="Normal 2 8" xfId="48" xr:uid="{A26B7DED-6204-484C-B655-8C475A2B80F4}"/>
    <cellStyle name="Normal 2 9" xfId="23" xr:uid="{E8CD924B-3C57-488B-A9B8-4BB0F3CBBBA1}"/>
    <cellStyle name="Normal 2 93" xfId="8" xr:uid="{00000000-0005-0000-0000-000002000000}"/>
    <cellStyle name="Normal 3" xfId="5" xr:uid="{00000000-0005-0000-0000-000003000000}"/>
    <cellStyle name="Normal 3 102" xfId="9" xr:uid="{00000000-0005-0000-0000-000004000000}"/>
    <cellStyle name="Normal 3 2" xfId="49" xr:uid="{630BB126-3068-4894-A84C-4E88F76443AC}"/>
    <cellStyle name="Normal 3 3" xfId="50" xr:uid="{F3A330C4-6B03-4BBF-B7B4-A7415116F8B4}"/>
    <cellStyle name="Normal 3 3 2" xfId="51" xr:uid="{3C1432D9-748A-4C41-A1FD-0D7F46476F42}"/>
    <cellStyle name="Normal 3 3 3" xfId="52" xr:uid="{71D7A64C-37A1-43C4-8543-C43D12433AAF}"/>
    <cellStyle name="Normal 3 4" xfId="53" xr:uid="{BCDFC773-912F-430A-9632-0AEE287B31C7}"/>
    <cellStyle name="Normal 3 4 2" xfId="54" xr:uid="{7B2A047F-4F6B-4686-A988-EC1BD1278E4C}"/>
    <cellStyle name="Normal 3 4 3" xfId="55" xr:uid="{38818BA9-A735-4503-907C-5CAA30B259DF}"/>
    <cellStyle name="Normal 4" xfId="1" xr:uid="{00000000-0005-0000-0000-000005000000}"/>
    <cellStyle name="Normal 4 2" xfId="56" xr:uid="{27038B4A-4D2D-4E6F-8C6D-266788411A44}"/>
    <cellStyle name="Normal 4 2 2" xfId="57" xr:uid="{76FCD031-51FA-4656-923A-398AA9F1C99B}"/>
    <cellStyle name="Normal 4 2 3" xfId="58" xr:uid="{FBB58E9A-7CFC-4751-8291-57A4748A54EF}"/>
    <cellStyle name="Normal 4 2 3 2" xfId="6" xr:uid="{00000000-0005-0000-0000-000006000000}"/>
    <cellStyle name="Normal 5" xfId="2" xr:uid="{00000000-0005-0000-0000-000007000000}"/>
    <cellStyle name="Normal 5 2" xfId="59" xr:uid="{8A7B449E-BDBA-4EE0-8335-C48EE5AAD684}"/>
    <cellStyle name="Normal 5 2 2" xfId="60" xr:uid="{90B1BA16-7C4E-4BC0-9599-8E13CCEDC311}"/>
    <cellStyle name="Normal 5 2 3" xfId="61" xr:uid="{31A32C4D-A7DD-4A0A-979E-93F266CBD491}"/>
    <cellStyle name="Normal 6" xfId="10" xr:uid="{D7E363B3-6B42-4151-847F-05CB83852311}"/>
    <cellStyle name="Normal 7" xfId="21" xr:uid="{A1B8E6C0-52FF-4D06-AF28-BE8A63F95045}"/>
    <cellStyle name="Normal 8" xfId="63" xr:uid="{82BBFC9A-8988-4E1F-B41B-99DB45A9F5E1}"/>
    <cellStyle name="Normal 89" xfId="7" xr:uid="{00000000-0005-0000-0000-000008000000}"/>
    <cellStyle name="Normal 9" xfId="62" xr:uid="{36386D97-3C89-41D4-8DA3-11E63F91BF01}"/>
    <cellStyle name="Normal_Feuil1" xfId="20" xr:uid="{C040E354-ED1E-4BE2-B15A-2528DAAFEC77}"/>
    <cellStyle name="Percent 2" xfId="11" xr:uid="{CEECE18D-9FBD-4131-B2C2-656FF009BDDB}"/>
    <cellStyle name="Style 1" xfId="16" xr:uid="{D80DE691-96C4-4614-8CD7-4D56CECF5858}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M41"/>
  <sheetViews>
    <sheetView tabSelected="1" topLeftCell="AT6" zoomScale="86" zoomScaleNormal="86" workbookViewId="0">
      <selection activeCell="BM15" sqref="BM15:BM27"/>
    </sheetView>
  </sheetViews>
  <sheetFormatPr baseColWidth="10" defaultColWidth="9.28515625" defaultRowHeight="15" x14ac:dyDescent="0.25"/>
  <cols>
    <col min="1" max="1" width="7.28515625" customWidth="1"/>
    <col min="2" max="2" width="50.85546875" customWidth="1"/>
    <col min="3" max="3" width="58.28515625" customWidth="1"/>
    <col min="4" max="4" width="81.42578125" customWidth="1"/>
    <col min="5" max="5" width="27.85546875" bestFit="1" customWidth="1"/>
    <col min="6" max="6" width="9.7109375" bestFit="1" customWidth="1"/>
    <col min="8" max="8" width="16.28515625" customWidth="1"/>
    <col min="64" max="64" width="13.7109375" customWidth="1"/>
    <col min="65" max="65" width="16.5703125" customWidth="1"/>
  </cols>
  <sheetData>
    <row r="1" spans="2:65" ht="15.75" thickBot="1" x14ac:dyDescent="0.3"/>
    <row r="2" spans="2:65" x14ac:dyDescent="0.25">
      <c r="B2" s="41" t="s">
        <v>13</v>
      </c>
      <c r="C2" s="42" t="s">
        <v>14</v>
      </c>
      <c r="D2" s="43" t="s">
        <v>15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</row>
    <row r="3" spans="2:65" x14ac:dyDescent="0.25">
      <c r="B3" s="12" t="s">
        <v>16</v>
      </c>
      <c r="C3" s="2" t="s">
        <v>17</v>
      </c>
      <c r="D3" s="4" t="s">
        <v>18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</row>
    <row r="4" spans="2:65" x14ac:dyDescent="0.25">
      <c r="B4" s="13" t="s">
        <v>0</v>
      </c>
      <c r="C4" s="6" t="s">
        <v>144</v>
      </c>
      <c r="D4" s="5" t="s">
        <v>11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</row>
    <row r="5" spans="2:65" x14ac:dyDescent="0.25">
      <c r="B5" s="13" t="s">
        <v>1</v>
      </c>
      <c r="C5" s="1" t="s">
        <v>22</v>
      </c>
      <c r="D5" s="5" t="s">
        <v>9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</row>
    <row r="6" spans="2:65" ht="15.75" thickBot="1" x14ac:dyDescent="0.3">
      <c r="B6" s="13" t="s">
        <v>2</v>
      </c>
      <c r="C6" s="6" t="s">
        <v>12</v>
      </c>
      <c r="D6" s="5" t="s">
        <v>10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</row>
    <row r="7" spans="2:65" x14ac:dyDescent="0.25">
      <c r="B7" s="14" t="s">
        <v>4</v>
      </c>
      <c r="C7" s="15">
        <v>0</v>
      </c>
      <c r="D7" s="16" t="str">
        <f>"Scale = "&amp;IF(C7=0,"Unit",(IF(C7=3,"Thousand",(IF(C7=6,"Million",(IF(C7=9,"Billion")))))))</f>
        <v>Scale = Unit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</row>
    <row r="8" spans="2:65" x14ac:dyDescent="0.25">
      <c r="B8" s="13" t="s">
        <v>3</v>
      </c>
      <c r="C8" s="6" t="s">
        <v>7</v>
      </c>
      <c r="D8" s="7" t="str">
        <f>"Frequency = "&amp;IF(C8="A","Annual",IF(C8="Q", "Quarterly", "Monthly"))</f>
        <v>Frequency = Monthly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2:65" ht="15.75" thickBot="1" x14ac:dyDescent="0.3">
      <c r="B9" s="17" t="s">
        <v>8</v>
      </c>
      <c r="C9" s="8"/>
      <c r="D9" s="9" t="s">
        <v>19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2:65" x14ac:dyDescent="0.25">
      <c r="B10" s="10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2:65" x14ac:dyDescent="0.25">
      <c r="B11" s="11" t="s">
        <v>6</v>
      </c>
      <c r="C11" s="11" t="s">
        <v>135</v>
      </c>
      <c r="D11" s="11" t="s">
        <v>20</v>
      </c>
      <c r="E11" s="11" t="s">
        <v>5</v>
      </c>
      <c r="F11" s="11" t="s">
        <v>21</v>
      </c>
      <c r="G11" s="11" t="s">
        <v>137</v>
      </c>
      <c r="H11" s="11" t="s">
        <v>136</v>
      </c>
      <c r="I11" s="39" t="s">
        <v>90</v>
      </c>
      <c r="J11" s="39" t="s">
        <v>91</v>
      </c>
      <c r="K11" s="39" t="s">
        <v>92</v>
      </c>
      <c r="L11" s="39" t="s">
        <v>93</v>
      </c>
      <c r="M11" s="39" t="s">
        <v>94</v>
      </c>
      <c r="N11" s="39" t="s">
        <v>95</v>
      </c>
      <c r="O11" s="39" t="s">
        <v>96</v>
      </c>
      <c r="P11" s="39" t="s">
        <v>97</v>
      </c>
      <c r="Q11" s="39" t="s">
        <v>98</v>
      </c>
      <c r="R11" s="39" t="s">
        <v>99</v>
      </c>
      <c r="S11" s="39" t="s">
        <v>100</v>
      </c>
      <c r="T11" s="39" t="s">
        <v>101</v>
      </c>
      <c r="U11" s="39" t="s">
        <v>102</v>
      </c>
      <c r="V11" s="39" t="s">
        <v>103</v>
      </c>
      <c r="W11" s="39" t="s">
        <v>104</v>
      </c>
      <c r="X11" s="39" t="s">
        <v>105</v>
      </c>
      <c r="Y11" s="39" t="s">
        <v>106</v>
      </c>
      <c r="Z11" s="39" t="s">
        <v>107</v>
      </c>
      <c r="AA11" s="39" t="s">
        <v>108</v>
      </c>
      <c r="AB11" s="39" t="s">
        <v>109</v>
      </c>
      <c r="AC11" s="39" t="s">
        <v>110</v>
      </c>
      <c r="AD11" s="39" t="s">
        <v>111</v>
      </c>
      <c r="AE11" s="39" t="s">
        <v>112</v>
      </c>
      <c r="AF11" s="39" t="s">
        <v>113</v>
      </c>
      <c r="AG11" s="39" t="s">
        <v>114</v>
      </c>
      <c r="AH11" s="39" t="s">
        <v>115</v>
      </c>
      <c r="AI11" s="39" t="s">
        <v>116</v>
      </c>
      <c r="AJ11" s="39" t="s">
        <v>117</v>
      </c>
      <c r="AK11" s="39" t="s">
        <v>118</v>
      </c>
      <c r="AL11" s="39" t="s">
        <v>119</v>
      </c>
      <c r="AM11" s="39" t="s">
        <v>120</v>
      </c>
      <c r="AN11" s="39" t="s">
        <v>121</v>
      </c>
      <c r="AO11" s="39" t="s">
        <v>122</v>
      </c>
      <c r="AP11" s="39" t="s">
        <v>123</v>
      </c>
      <c r="AQ11" s="39" t="s">
        <v>124</v>
      </c>
      <c r="AR11" s="39" t="s">
        <v>125</v>
      </c>
      <c r="AS11" s="39" t="s">
        <v>126</v>
      </c>
      <c r="AT11" s="39" t="s">
        <v>127</v>
      </c>
      <c r="AU11" s="39" t="s">
        <v>128</v>
      </c>
      <c r="AV11" s="39" t="s">
        <v>129</v>
      </c>
      <c r="AW11" s="39" t="s">
        <v>130</v>
      </c>
      <c r="AX11" s="39" t="s">
        <v>131</v>
      </c>
      <c r="AY11" s="39" t="s">
        <v>132</v>
      </c>
      <c r="AZ11" s="39" t="s">
        <v>133</v>
      </c>
      <c r="BA11" s="39" t="s">
        <v>134</v>
      </c>
      <c r="BB11" s="39" t="s">
        <v>140</v>
      </c>
      <c r="BC11" s="39" t="s">
        <v>141</v>
      </c>
      <c r="BD11" s="39" t="s">
        <v>142</v>
      </c>
      <c r="BE11" s="39" t="s">
        <v>143</v>
      </c>
      <c r="BF11" s="39" t="s">
        <v>145</v>
      </c>
      <c r="BG11" s="39" t="s">
        <v>146</v>
      </c>
      <c r="BH11" s="39" t="s">
        <v>147</v>
      </c>
      <c r="BI11" s="39" t="s">
        <v>148</v>
      </c>
      <c r="BJ11" s="39" t="s">
        <v>149</v>
      </c>
      <c r="BK11" s="39" t="s">
        <v>150</v>
      </c>
      <c r="BL11" s="39" t="s">
        <v>151</v>
      </c>
      <c r="BM11" s="39" t="s">
        <v>152</v>
      </c>
    </row>
    <row r="12" spans="2:65" ht="15.75" x14ac:dyDescent="0.25">
      <c r="C12" s="18" t="s">
        <v>23</v>
      </c>
      <c r="D12" s="18" t="s">
        <v>24</v>
      </c>
      <c r="E12" s="18"/>
      <c r="F12" s="18"/>
      <c r="G12" s="18" t="s">
        <v>25</v>
      </c>
      <c r="H12" s="18" t="s">
        <v>25</v>
      </c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20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  <c r="BM12" s="46"/>
    </row>
    <row r="13" spans="2:65" ht="15.75" x14ac:dyDescent="0.25">
      <c r="C13" s="18" t="s">
        <v>26</v>
      </c>
      <c r="D13" s="18" t="s">
        <v>27</v>
      </c>
      <c r="E13" s="18"/>
      <c r="F13" s="18"/>
      <c r="G13" s="18" t="s">
        <v>25</v>
      </c>
      <c r="H13" s="18" t="s">
        <v>25</v>
      </c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2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46"/>
      <c r="BC13" s="46"/>
      <c r="BD13" s="46"/>
      <c r="BE13" s="46"/>
      <c r="BF13" s="46"/>
      <c r="BG13" s="46"/>
      <c r="BH13" s="46"/>
      <c r="BI13" s="46"/>
      <c r="BJ13" s="46"/>
      <c r="BK13" s="46"/>
      <c r="BL13" s="46"/>
      <c r="BM13" s="46"/>
    </row>
    <row r="14" spans="2:65" ht="15.75" x14ac:dyDescent="0.25">
      <c r="C14" s="23" t="s">
        <v>28</v>
      </c>
      <c r="D14" s="23" t="s">
        <v>29</v>
      </c>
      <c r="E14" s="23"/>
      <c r="F14" s="23"/>
      <c r="G14" s="23" t="s">
        <v>25</v>
      </c>
      <c r="H14" s="23" t="s">
        <v>25</v>
      </c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</row>
    <row r="15" spans="2:65" ht="15.75" x14ac:dyDescent="0.25">
      <c r="B15" s="25" t="s">
        <v>32</v>
      </c>
      <c r="C15" s="25" t="s">
        <v>30</v>
      </c>
      <c r="D15" s="25" t="s">
        <v>31</v>
      </c>
      <c r="E15" s="25" t="s">
        <v>32</v>
      </c>
      <c r="F15" s="40">
        <v>2016</v>
      </c>
      <c r="G15" s="23" t="s">
        <v>138</v>
      </c>
      <c r="H15" s="23" t="s">
        <v>139</v>
      </c>
      <c r="I15" s="24">
        <v>1035.3</v>
      </c>
      <c r="J15" s="26">
        <v>1022.5</v>
      </c>
      <c r="K15" s="22">
        <v>1083.9000000000001</v>
      </c>
      <c r="L15" s="22">
        <v>1117.8</v>
      </c>
      <c r="M15" s="22">
        <v>1136.82</v>
      </c>
      <c r="N15" s="22">
        <v>1119.32</v>
      </c>
      <c r="O15" s="22">
        <v>1150.3</v>
      </c>
      <c r="P15" s="22">
        <v>1179.5999999999999</v>
      </c>
      <c r="Q15" s="22">
        <v>1195.28</v>
      </c>
      <c r="R15" s="22">
        <v>1175.44</v>
      </c>
      <c r="S15" s="22">
        <v>1145.1500000000001</v>
      </c>
      <c r="T15" s="22">
        <v>1157.53</v>
      </c>
      <c r="U15" s="22">
        <v>1155.54</v>
      </c>
      <c r="V15" s="22">
        <v>1153.9100000000001</v>
      </c>
      <c r="W15" s="22">
        <v>1154.48</v>
      </c>
      <c r="X15" s="22">
        <v>1202.7</v>
      </c>
      <c r="Y15" s="22">
        <v>1202.3</v>
      </c>
      <c r="Z15" s="22">
        <v>1185.94</v>
      </c>
      <c r="AA15" s="22">
        <v>1381.42</v>
      </c>
      <c r="AB15" s="22">
        <v>1464.94</v>
      </c>
      <c r="AC15" s="22">
        <v>1455.76</v>
      </c>
      <c r="AD15" s="22">
        <v>1470.03</v>
      </c>
      <c r="AE15" s="22">
        <v>1455.99</v>
      </c>
      <c r="AF15" s="22">
        <v>1441.5</v>
      </c>
      <c r="AG15" s="22">
        <v>1498.4</v>
      </c>
      <c r="AH15" s="22">
        <v>1485.47</v>
      </c>
      <c r="AI15" s="22">
        <v>1468.45</v>
      </c>
      <c r="AJ15" s="22">
        <v>1640.28</v>
      </c>
      <c r="AK15" s="22">
        <v>1626.97</v>
      </c>
      <c r="AL15" s="22">
        <v>1598.15</v>
      </c>
      <c r="AM15" s="22">
        <v>1582.69</v>
      </c>
      <c r="AN15" s="22">
        <v>1671.6</v>
      </c>
      <c r="AO15" s="22">
        <v>1620.2</v>
      </c>
      <c r="AP15" s="22">
        <v>1671.6</v>
      </c>
      <c r="AQ15" s="22">
        <v>1600.22</v>
      </c>
      <c r="AR15" s="22">
        <v>1760.2</v>
      </c>
      <c r="AS15" s="22">
        <v>1725.37444797792</v>
      </c>
      <c r="AT15" s="22">
        <v>1730.99</v>
      </c>
      <c r="AU15" s="22">
        <v>1691.8715081246069</v>
      </c>
      <c r="AV15" s="22">
        <v>2132.3979354707221</v>
      </c>
      <c r="AW15" s="22">
        <v>2145.1</v>
      </c>
      <c r="AX15" s="22">
        <v>2201.0288175050628</v>
      </c>
      <c r="AY15" s="22">
        <v>2197.682227034747</v>
      </c>
      <c r="AZ15" s="22">
        <v>2197.682227034747</v>
      </c>
      <c r="BA15" s="22">
        <v>2217.087479845401</v>
      </c>
      <c r="BB15" s="46">
        <v>2095.1161143183563</v>
      </c>
      <c r="BC15" s="46">
        <v>1929.01876862924</v>
      </c>
      <c r="BD15" s="22">
        <v>2045.2852101208002</v>
      </c>
      <c r="BE15" s="22">
        <v>2108.9</v>
      </c>
      <c r="BF15" s="22">
        <v>2036.852516698799</v>
      </c>
      <c r="BG15" s="47">
        <v>2044.5859586272932</v>
      </c>
      <c r="BH15" s="22">
        <v>2128.694769536949</v>
      </c>
      <c r="BI15" s="22">
        <v>2184.6183676830933</v>
      </c>
      <c r="BJ15" s="22">
        <v>2254.2545231899894</v>
      </c>
      <c r="BK15" s="50">
        <v>2296.8954008513929</v>
      </c>
      <c r="BL15" s="46">
        <v>2390.8458825113257</v>
      </c>
      <c r="BM15" s="46">
        <v>2333.4335280143637</v>
      </c>
    </row>
    <row r="16" spans="2:65" ht="15.75" x14ac:dyDescent="0.25">
      <c r="B16" s="25" t="s">
        <v>35</v>
      </c>
      <c r="C16" s="25" t="s">
        <v>33</v>
      </c>
      <c r="D16" s="25" t="s">
        <v>34</v>
      </c>
      <c r="E16" s="25" t="s">
        <v>35</v>
      </c>
      <c r="F16" s="40">
        <v>2016</v>
      </c>
      <c r="G16" s="23" t="s">
        <v>138</v>
      </c>
      <c r="H16" s="23" t="s">
        <v>139</v>
      </c>
      <c r="I16" s="24">
        <v>2070</v>
      </c>
      <c r="J16" s="26">
        <v>2112.9</v>
      </c>
      <c r="K16" s="22">
        <v>1892.6</v>
      </c>
      <c r="L16" s="22">
        <v>2083.1</v>
      </c>
      <c r="M16" s="22">
        <v>2103.91</v>
      </c>
      <c r="N16" s="22">
        <v>2028.92</v>
      </c>
      <c r="O16" s="22">
        <v>2031.76</v>
      </c>
      <c r="P16" s="22">
        <v>1963.94</v>
      </c>
      <c r="Q16" s="22">
        <v>2257.62</v>
      </c>
      <c r="R16" s="22">
        <v>2270.75</v>
      </c>
      <c r="S16" s="22">
        <v>2225.79</v>
      </c>
      <c r="T16" s="22">
        <v>2330.85</v>
      </c>
      <c r="U16" s="22">
        <v>2260.36</v>
      </c>
      <c r="V16" s="22">
        <v>2337.5300000000002</v>
      </c>
      <c r="W16" s="22">
        <v>2281.83</v>
      </c>
      <c r="X16" s="22">
        <v>2246.6</v>
      </c>
      <c r="Y16" s="22">
        <v>2280.9</v>
      </c>
      <c r="Z16" s="22">
        <v>2162.08</v>
      </c>
      <c r="AA16" s="22">
        <v>2589.59</v>
      </c>
      <c r="AB16" s="22">
        <v>2557.7600000000002</v>
      </c>
      <c r="AC16" s="22">
        <v>2734.04</v>
      </c>
      <c r="AD16" s="22">
        <v>2676.75</v>
      </c>
      <c r="AE16" s="22">
        <v>2665.97</v>
      </c>
      <c r="AF16" s="22">
        <v>2629.08</v>
      </c>
      <c r="AG16" s="22">
        <v>2684.79</v>
      </c>
      <c r="AH16" s="22">
        <v>2739.95</v>
      </c>
      <c r="AI16" s="22">
        <v>2645.2</v>
      </c>
      <c r="AJ16" s="22">
        <v>2721.18</v>
      </c>
      <c r="AK16" s="22">
        <v>2692.5</v>
      </c>
      <c r="AL16" s="22">
        <v>2712.45</v>
      </c>
      <c r="AM16" s="22">
        <v>2699.13</v>
      </c>
      <c r="AN16" s="22">
        <v>2674.33</v>
      </c>
      <c r="AO16" s="22">
        <v>2661.64</v>
      </c>
      <c r="AP16" s="22">
        <v>267.83</v>
      </c>
      <c r="AQ16" s="22">
        <v>2703.04</v>
      </c>
      <c r="AR16" s="22">
        <v>2727.33</v>
      </c>
      <c r="AS16" s="22">
        <v>1998.0219431223322</v>
      </c>
      <c r="AT16" s="22">
        <v>2626.17</v>
      </c>
      <c r="AU16" s="22">
        <v>2607.9594033557451</v>
      </c>
      <c r="AV16" s="22">
        <v>3101.4819276196977</v>
      </c>
      <c r="AW16" s="22">
        <v>3176.66</v>
      </c>
      <c r="AX16" s="22">
        <v>3099.1351953521416</v>
      </c>
      <c r="AY16" s="22">
        <v>3172.9031927061487</v>
      </c>
      <c r="AZ16" s="22">
        <v>3172.9031927061487</v>
      </c>
      <c r="BA16" s="22">
        <v>3277.6794480631547</v>
      </c>
      <c r="BB16" s="46">
        <v>3341.3057890223145</v>
      </c>
      <c r="BC16" s="46">
        <v>3273.9908283204045</v>
      </c>
      <c r="BD16" s="22">
        <v>3301.096406016788</v>
      </c>
      <c r="BE16" s="22">
        <v>3267.2</v>
      </c>
      <c r="BF16" s="22">
        <v>3217.4040402321225</v>
      </c>
      <c r="BG16" s="47">
        <v>3328.53661521711</v>
      </c>
      <c r="BH16" s="22">
        <v>3275.6710213861024</v>
      </c>
      <c r="BI16" s="22">
        <v>3274.7137211239506</v>
      </c>
      <c r="BJ16" s="22">
        <v>3314.3995720242856</v>
      </c>
      <c r="BK16" s="46">
        <v>3378.7712365007997</v>
      </c>
      <c r="BL16" s="46">
        <v>3408.4102219050069</v>
      </c>
      <c r="BM16" s="46">
        <v>3405.1960812353718</v>
      </c>
    </row>
    <row r="17" spans="2:65" ht="15.75" x14ac:dyDescent="0.25">
      <c r="B17" s="25" t="s">
        <v>38</v>
      </c>
      <c r="C17" s="25" t="s">
        <v>36</v>
      </c>
      <c r="D17" s="25" t="s">
        <v>37</v>
      </c>
      <c r="E17" s="25" t="s">
        <v>38</v>
      </c>
      <c r="F17" s="40">
        <v>2016</v>
      </c>
      <c r="G17" s="23" t="s">
        <v>138</v>
      </c>
      <c r="H17" s="23" t="s">
        <v>139</v>
      </c>
      <c r="I17" s="24">
        <v>1391.7</v>
      </c>
      <c r="J17" s="26">
        <v>1397.7</v>
      </c>
      <c r="K17" s="22">
        <v>1196.5999999999999</v>
      </c>
      <c r="L17" s="22">
        <v>1294.9000000000001</v>
      </c>
      <c r="M17" s="22">
        <v>1302.06</v>
      </c>
      <c r="N17" s="22">
        <v>1177.3</v>
      </c>
      <c r="O17" s="22">
        <v>1216.53</v>
      </c>
      <c r="P17" s="22">
        <v>1203.8399999999999</v>
      </c>
      <c r="Q17" s="22">
        <v>1107.9100000000001</v>
      </c>
      <c r="R17" s="22">
        <v>1176.58</v>
      </c>
      <c r="S17" s="22">
        <v>1203.94</v>
      </c>
      <c r="T17" s="22">
        <v>1145.47</v>
      </c>
      <c r="U17" s="22">
        <v>1119.02</v>
      </c>
      <c r="V17" s="22">
        <v>1140.3900000000001</v>
      </c>
      <c r="W17" s="22">
        <v>1263.21</v>
      </c>
      <c r="X17" s="22">
        <v>1229.2</v>
      </c>
      <c r="Y17" s="22">
        <v>1208.8</v>
      </c>
      <c r="Z17" s="22">
        <v>1199.24</v>
      </c>
      <c r="AA17" s="22">
        <v>1687.48</v>
      </c>
      <c r="AB17" s="22">
        <v>1656.12</v>
      </c>
      <c r="AC17" s="22">
        <v>1601.49</v>
      </c>
      <c r="AD17" s="22">
        <v>1616.03</v>
      </c>
      <c r="AE17" s="22">
        <v>1528.11</v>
      </c>
      <c r="AF17" s="22">
        <v>1607.39</v>
      </c>
      <c r="AG17" s="22">
        <v>1507.14</v>
      </c>
      <c r="AH17" s="22">
        <v>1454.38</v>
      </c>
      <c r="AI17" s="22">
        <v>1556.34</v>
      </c>
      <c r="AJ17" s="22">
        <v>1512.88</v>
      </c>
      <c r="AK17" s="22">
        <v>1533.33</v>
      </c>
      <c r="AL17" s="22">
        <v>1515.08</v>
      </c>
      <c r="AM17" s="22">
        <v>1476.12</v>
      </c>
      <c r="AN17" s="22">
        <v>1475.43</v>
      </c>
      <c r="AO17" s="22">
        <v>1492.81</v>
      </c>
      <c r="AP17" s="22">
        <v>1475.4</v>
      </c>
      <c r="AQ17" s="22">
        <v>1505.48</v>
      </c>
      <c r="AR17" s="22">
        <v>1418.37</v>
      </c>
      <c r="AS17" s="22">
        <v>1168.3700667827466</v>
      </c>
      <c r="AT17" s="22">
        <v>1385.09</v>
      </c>
      <c r="AU17" s="22">
        <v>1446.238421250514</v>
      </c>
      <c r="AV17" s="22">
        <v>2389.766289857529</v>
      </c>
      <c r="AW17" s="22">
        <v>2201.42</v>
      </c>
      <c r="AX17" s="22">
        <v>2152.8989601380367</v>
      </c>
      <c r="AY17" s="22">
        <v>2318.4276523689268</v>
      </c>
      <c r="AZ17" s="22">
        <v>2318.4276523689268</v>
      </c>
      <c r="BA17" s="22">
        <v>2177.7568741759451</v>
      </c>
      <c r="BB17" s="46">
        <v>2062.5008188052625</v>
      </c>
      <c r="BC17" s="46">
        <v>1982.08132209106</v>
      </c>
      <c r="BD17" s="22">
        <v>2021.7930505360614</v>
      </c>
      <c r="BE17" s="22">
        <v>1937.6</v>
      </c>
      <c r="BF17" s="46">
        <v>1951.2779864534969</v>
      </c>
      <c r="BG17" s="47">
        <v>1977.2434566816935</v>
      </c>
      <c r="BH17" s="22">
        <v>2056.1529486950039</v>
      </c>
      <c r="BI17" s="22">
        <v>2037.4944933004135</v>
      </c>
      <c r="BJ17" s="22">
        <v>2140.3074239545749</v>
      </c>
      <c r="BK17" s="46">
        <v>2098.4006756564168</v>
      </c>
      <c r="BL17" s="46">
        <v>2093.2613601929079</v>
      </c>
      <c r="BM17" s="46">
        <v>1948.9984225907551</v>
      </c>
    </row>
    <row r="18" spans="2:65" ht="15.75" x14ac:dyDescent="0.25">
      <c r="B18" s="25" t="s">
        <v>41</v>
      </c>
      <c r="C18" s="25" t="s">
        <v>39</v>
      </c>
      <c r="D18" s="25" t="s">
        <v>40</v>
      </c>
      <c r="E18" s="25" t="s">
        <v>41</v>
      </c>
      <c r="F18" s="40">
        <v>2016</v>
      </c>
      <c r="G18" s="23" t="s">
        <v>138</v>
      </c>
      <c r="H18" s="23" t="s">
        <v>139</v>
      </c>
      <c r="I18" s="24">
        <v>5732.3</v>
      </c>
      <c r="J18" s="26">
        <v>5850.7</v>
      </c>
      <c r="K18" s="22">
        <v>5205.8</v>
      </c>
      <c r="L18" s="22">
        <v>5438.7</v>
      </c>
      <c r="M18" s="22">
        <v>5724.49</v>
      </c>
      <c r="N18" s="22">
        <v>5498.35</v>
      </c>
      <c r="O18" s="22">
        <v>5548.29</v>
      </c>
      <c r="P18" s="22">
        <v>5632.15</v>
      </c>
      <c r="Q18" s="22">
        <v>5839.64</v>
      </c>
      <c r="R18" s="22">
        <v>5853.74</v>
      </c>
      <c r="S18" s="22">
        <v>5916.9</v>
      </c>
      <c r="T18" s="22">
        <v>6020.22</v>
      </c>
      <c r="U18" s="22">
        <v>6106.15</v>
      </c>
      <c r="V18" s="22">
        <v>6128.37</v>
      </c>
      <c r="W18" s="22">
        <v>6100.12</v>
      </c>
      <c r="X18" s="22">
        <v>6190.2</v>
      </c>
      <c r="Y18" s="22">
        <v>6236.2</v>
      </c>
      <c r="Z18" s="22">
        <v>6238.84</v>
      </c>
      <c r="AA18" s="22">
        <v>7066.58</v>
      </c>
      <c r="AB18" s="22">
        <v>7086.49</v>
      </c>
      <c r="AC18" s="22">
        <v>7108.3</v>
      </c>
      <c r="AD18" s="22">
        <v>7115.11</v>
      </c>
      <c r="AE18" s="22">
        <v>7259.63</v>
      </c>
      <c r="AF18" s="22">
        <v>7321.73</v>
      </c>
      <c r="AG18" s="22">
        <v>7458.02</v>
      </c>
      <c r="AH18" s="22">
        <v>7552.93</v>
      </c>
      <c r="AI18" s="22">
        <v>7676.11</v>
      </c>
      <c r="AJ18" s="22">
        <v>7663.21</v>
      </c>
      <c r="AK18" s="22">
        <v>7771.78</v>
      </c>
      <c r="AL18" s="22">
        <v>7856.81</v>
      </c>
      <c r="AM18" s="22">
        <v>7924.84</v>
      </c>
      <c r="AN18" s="22">
        <v>8022.23</v>
      </c>
      <c r="AO18" s="22">
        <v>7975.12</v>
      </c>
      <c r="AP18" s="22">
        <v>8022.23</v>
      </c>
      <c r="AQ18" s="22">
        <v>8056.15</v>
      </c>
      <c r="AR18" s="22">
        <v>7711.01</v>
      </c>
      <c r="AS18" s="22">
        <v>5733.3706342671449</v>
      </c>
      <c r="AT18" s="22">
        <v>7131.29</v>
      </c>
      <c r="AU18" s="22">
        <v>7416.1703717372966</v>
      </c>
      <c r="AV18" s="22">
        <v>9280.8085803848626</v>
      </c>
      <c r="AW18" s="22">
        <v>8923.7000000000007</v>
      </c>
      <c r="AX18" s="22">
        <v>9400.0090528624478</v>
      </c>
      <c r="AY18" s="22">
        <v>9550.4524861995797</v>
      </c>
      <c r="AZ18" s="22">
        <v>9550.4524861995797</v>
      </c>
      <c r="BA18" s="22">
        <v>9789.2162381025373</v>
      </c>
      <c r="BB18" s="46">
        <v>10370.384007533818</v>
      </c>
      <c r="BC18" s="46">
        <v>10373.232887993734</v>
      </c>
      <c r="BD18" s="22">
        <v>10472.151395308594</v>
      </c>
      <c r="BE18" s="22">
        <v>10610.3</v>
      </c>
      <c r="BF18" s="46">
        <v>10624.642079475932</v>
      </c>
      <c r="BG18" s="47">
        <v>10652.999361263275</v>
      </c>
      <c r="BH18" s="22">
        <v>10785.28111811847</v>
      </c>
      <c r="BI18" s="22">
        <v>10716.65836990259</v>
      </c>
      <c r="BJ18" s="22">
        <v>10937.052563501929</v>
      </c>
      <c r="BK18" s="46">
        <v>10840.832983755176</v>
      </c>
      <c r="BL18" s="46">
        <v>10949.818776162892</v>
      </c>
      <c r="BM18" s="46">
        <v>10952.068886190875</v>
      </c>
    </row>
    <row r="19" spans="2:65" ht="15.75" x14ac:dyDescent="0.25">
      <c r="B19" s="25" t="s">
        <v>44</v>
      </c>
      <c r="C19" s="25" t="s">
        <v>42</v>
      </c>
      <c r="D19" s="25" t="s">
        <v>43</v>
      </c>
      <c r="E19" s="25" t="s">
        <v>44</v>
      </c>
      <c r="F19" s="40">
        <v>2016</v>
      </c>
      <c r="G19" s="23" t="s">
        <v>138</v>
      </c>
      <c r="H19" s="23" t="s">
        <v>139</v>
      </c>
      <c r="I19" s="24">
        <v>-190.8</v>
      </c>
      <c r="J19" s="24">
        <v>-195.7</v>
      </c>
      <c r="K19" s="24">
        <v>-185.9</v>
      </c>
      <c r="L19" s="24">
        <v>-192.1</v>
      </c>
      <c r="M19" s="24">
        <v>-200.12</v>
      </c>
      <c r="N19" s="24">
        <v>-232.75</v>
      </c>
      <c r="O19" s="24">
        <v>-215</v>
      </c>
      <c r="P19" s="24">
        <v>-229.21</v>
      </c>
      <c r="Q19" s="24">
        <v>-195.02</v>
      </c>
      <c r="R19" s="24">
        <v>-241.2</v>
      </c>
      <c r="S19" s="24">
        <v>-189.71</v>
      </c>
      <c r="T19" s="24">
        <v>-202.61</v>
      </c>
      <c r="U19" s="24">
        <v>-204.18</v>
      </c>
      <c r="V19" s="24">
        <v>-253.79</v>
      </c>
      <c r="W19" s="24">
        <v>-240.72</v>
      </c>
      <c r="X19" s="24">
        <v>-227.56</v>
      </c>
      <c r="Y19" s="24">
        <v>-237.7</v>
      </c>
      <c r="Z19" s="24">
        <v>-279.12</v>
      </c>
      <c r="AA19" s="24">
        <v>-254.43</v>
      </c>
      <c r="AB19" s="24">
        <v>-269.64999999999998</v>
      </c>
      <c r="AC19" s="24">
        <v>-270.33</v>
      </c>
      <c r="AD19" s="24">
        <v>-239.48</v>
      </c>
      <c r="AE19" s="24">
        <v>-305.42</v>
      </c>
      <c r="AF19" s="24">
        <v>-300.44</v>
      </c>
      <c r="AG19" s="24">
        <v>-321.14999999999998</v>
      </c>
      <c r="AH19" s="24">
        <v>-334.57</v>
      </c>
      <c r="AI19" s="24">
        <v>-360.49</v>
      </c>
      <c r="AJ19" s="24">
        <v>-347.05</v>
      </c>
      <c r="AK19" s="24">
        <v>-345.4</v>
      </c>
      <c r="AL19" s="24">
        <v>-356.32</v>
      </c>
      <c r="AM19" s="24">
        <v>-427.9</v>
      </c>
      <c r="AN19" s="24">
        <v>-423.72</v>
      </c>
      <c r="AO19" s="24">
        <v>-395.18</v>
      </c>
      <c r="AP19" s="24">
        <v>-423.72</v>
      </c>
      <c r="AQ19" s="24">
        <v>-441.09</v>
      </c>
      <c r="AR19" s="24">
        <v>-433.22</v>
      </c>
      <c r="AS19" s="24">
        <v>-374.08445743657001</v>
      </c>
      <c r="AT19" s="24">
        <v>-376.19</v>
      </c>
      <c r="AU19" s="24">
        <v>-537.89434879371743</v>
      </c>
      <c r="AV19" s="24"/>
      <c r="AW19" s="24"/>
      <c r="AX19" s="24"/>
      <c r="AY19" s="24"/>
      <c r="AZ19" s="24"/>
      <c r="BA19" s="24"/>
      <c r="BB19" s="46"/>
      <c r="BC19" s="46"/>
      <c r="BD19" s="22"/>
      <c r="BE19" s="22"/>
      <c r="BF19" s="22"/>
      <c r="BG19" s="47"/>
      <c r="BH19" s="22"/>
      <c r="BI19" s="22"/>
      <c r="BJ19" s="22"/>
      <c r="BK19" s="46"/>
      <c r="BL19" s="46"/>
      <c r="BM19" s="46"/>
    </row>
    <row r="20" spans="2:65" ht="15.75" x14ac:dyDescent="0.25">
      <c r="B20" s="25" t="s">
        <v>47</v>
      </c>
      <c r="C20" s="25" t="s">
        <v>45</v>
      </c>
      <c r="D20" s="25" t="s">
        <v>46</v>
      </c>
      <c r="E20" s="25" t="s">
        <v>47</v>
      </c>
      <c r="F20" s="40">
        <v>2016</v>
      </c>
      <c r="G20" s="23" t="s">
        <v>138</v>
      </c>
      <c r="H20" s="23" t="s">
        <v>139</v>
      </c>
      <c r="I20" s="24">
        <v>10038.5</v>
      </c>
      <c r="J20" s="26">
        <v>10188</v>
      </c>
      <c r="K20" s="22">
        <v>9192.9</v>
      </c>
      <c r="L20" s="22">
        <v>9742.2999999999993</v>
      </c>
      <c r="M20" s="22">
        <v>10067.16</v>
      </c>
      <c r="N20" s="22">
        <v>9591.14</v>
      </c>
      <c r="O20" s="22">
        <v>9732.9</v>
      </c>
      <c r="P20" s="22">
        <v>9750.33</v>
      </c>
      <c r="Q20" s="22">
        <v>10205.44</v>
      </c>
      <c r="R20" s="22">
        <v>10235.31</v>
      </c>
      <c r="S20" s="22">
        <v>10302.06</v>
      </c>
      <c r="T20" s="22">
        <v>10451.84</v>
      </c>
      <c r="U20" s="22">
        <v>10436.89</v>
      </c>
      <c r="V20" s="22">
        <v>10506.42</v>
      </c>
      <c r="W20" s="22">
        <v>10558.92</v>
      </c>
      <c r="X20" s="22">
        <v>10675.4</v>
      </c>
      <c r="Y20" s="22">
        <v>10656.2</v>
      </c>
      <c r="Z20" s="22">
        <v>10506.98</v>
      </c>
      <c r="AA20" s="22">
        <v>12470.59</v>
      </c>
      <c r="AB20" s="22">
        <v>12495.66</v>
      </c>
      <c r="AC20" s="22">
        <v>12628.29</v>
      </c>
      <c r="AD20" s="22">
        <v>12638.45</v>
      </c>
      <c r="AE20" s="22">
        <v>12604.24</v>
      </c>
      <c r="AF20" s="22">
        <v>12699.25</v>
      </c>
      <c r="AG20" s="22">
        <v>12860.89</v>
      </c>
      <c r="AH20" s="22">
        <v>12898.16</v>
      </c>
      <c r="AI20" s="22">
        <v>12985.62</v>
      </c>
      <c r="AJ20" s="22">
        <v>13190.5</v>
      </c>
      <c r="AK20" s="22">
        <v>13279.19</v>
      </c>
      <c r="AL20" s="22">
        <v>13326.17</v>
      </c>
      <c r="AM20" s="22">
        <v>13254.88</v>
      </c>
      <c r="AN20" s="22">
        <v>13423.37</v>
      </c>
      <c r="AO20" s="22">
        <v>13354.59</v>
      </c>
      <c r="AP20" s="22">
        <v>13420.7</v>
      </c>
      <c r="AQ20" s="22">
        <v>13423.8</v>
      </c>
      <c r="AR20" s="22">
        <v>13183.69</v>
      </c>
      <c r="AS20" s="22">
        <v>10251.052634713576</v>
      </c>
      <c r="AT20" s="22">
        <v>12497.43</v>
      </c>
      <c r="AU20" s="22">
        <v>12624.345355674446</v>
      </c>
      <c r="AV20" s="22">
        <v>16904.454733332812</v>
      </c>
      <c r="AW20" s="22">
        <v>16446.88</v>
      </c>
      <c r="AX20" s="22">
        <v>16853.072025857691</v>
      </c>
      <c r="AY20" s="22">
        <v>17239.465558309403</v>
      </c>
      <c r="AZ20" s="22">
        <v>17239.465558309403</v>
      </c>
      <c r="BA20" s="22">
        <v>17461.74004018704</v>
      </c>
      <c r="BB20" s="46">
        <v>17869.306729679753</v>
      </c>
      <c r="BC20" s="46">
        <v>17558.323807034438</v>
      </c>
      <c r="BD20" s="22">
        <v>17840.326061982243</v>
      </c>
      <c r="BE20" s="22">
        <v>17924</v>
      </c>
      <c r="BF20" s="22">
        <v>17830.176622860352</v>
      </c>
      <c r="BG20" s="47">
        <f>SUM(BG15:BG18)</f>
        <v>18003.365391789372</v>
      </c>
      <c r="BH20" s="22">
        <f>BH15+BH16+BH17+BH18</f>
        <v>18245.799857736525</v>
      </c>
      <c r="BI20" s="22">
        <f>BI15+BI16+BI17+BI18</f>
        <v>18213.484952010047</v>
      </c>
      <c r="BJ20" s="22">
        <f>BJ15+BJ16+BJ17+BJ18</f>
        <v>18646.014082670779</v>
      </c>
      <c r="BK20" s="46">
        <v>18614.900296763786</v>
      </c>
      <c r="BL20" s="46">
        <v>18842.336240772132</v>
      </c>
      <c r="BM20" s="46">
        <v>18639.696918031368</v>
      </c>
    </row>
    <row r="21" spans="2:65" ht="15.75" x14ac:dyDescent="0.25">
      <c r="B21" s="25" t="s">
        <v>50</v>
      </c>
      <c r="C21" s="27" t="s">
        <v>48</v>
      </c>
      <c r="D21" s="27" t="s">
        <v>49</v>
      </c>
      <c r="E21" s="25" t="s">
        <v>50</v>
      </c>
      <c r="F21" s="40">
        <v>2016</v>
      </c>
      <c r="G21" s="23" t="s">
        <v>138</v>
      </c>
      <c r="H21" s="23" t="s">
        <v>139</v>
      </c>
      <c r="I21" s="29">
        <v>2100.9</v>
      </c>
      <c r="J21" s="30">
        <v>2148.4</v>
      </c>
      <c r="K21" s="31">
        <v>2157.6</v>
      </c>
      <c r="L21" s="31">
        <v>2162.9</v>
      </c>
      <c r="M21" s="31">
        <v>2261.5700000000002</v>
      </c>
      <c r="N21" s="31">
        <v>2377.9699999999998</v>
      </c>
      <c r="O21" s="31">
        <v>2384.17</v>
      </c>
      <c r="P21" s="31">
        <v>2396.92</v>
      </c>
      <c r="Q21" s="31">
        <v>2468.13</v>
      </c>
      <c r="R21" s="31">
        <v>2497.2800000000002</v>
      </c>
      <c r="S21" s="31">
        <v>2520.9899999999998</v>
      </c>
      <c r="T21" s="31">
        <v>2526.0500000000002</v>
      </c>
      <c r="U21" s="31">
        <v>2601.29</v>
      </c>
      <c r="V21" s="31">
        <v>2635.18</v>
      </c>
      <c r="W21" s="31">
        <v>2635.91</v>
      </c>
      <c r="X21" s="31">
        <v>2646.9</v>
      </c>
      <c r="Y21" s="31">
        <v>2683.6</v>
      </c>
      <c r="Z21" s="31">
        <v>2709.17</v>
      </c>
      <c r="AA21" s="31">
        <v>3004.57</v>
      </c>
      <c r="AB21" s="31">
        <v>3105.67</v>
      </c>
      <c r="AC21" s="31">
        <v>3166.64</v>
      </c>
      <c r="AD21" s="31">
        <v>3188.63</v>
      </c>
      <c r="AE21" s="31">
        <v>3199.28</v>
      </c>
      <c r="AF21" s="31">
        <v>3202.63</v>
      </c>
      <c r="AG21" s="31">
        <v>3198.24</v>
      </c>
      <c r="AH21" s="31">
        <v>3205.83</v>
      </c>
      <c r="AI21" s="31">
        <v>3209.5</v>
      </c>
      <c r="AJ21" s="31">
        <v>3196.4</v>
      </c>
      <c r="AK21" s="31">
        <v>3203.39</v>
      </c>
      <c r="AL21" s="31">
        <v>3204.24</v>
      </c>
      <c r="AM21" s="31">
        <v>3241.18</v>
      </c>
      <c r="AN21" s="31">
        <v>3256.17</v>
      </c>
      <c r="AO21" s="31">
        <v>3229.37</v>
      </c>
      <c r="AP21" s="31">
        <v>3256.17</v>
      </c>
      <c r="AQ21" s="31">
        <v>3309.13</v>
      </c>
      <c r="AR21" s="31">
        <v>3257.42</v>
      </c>
      <c r="AS21" s="31">
        <v>2737.8173835822458</v>
      </c>
      <c r="AT21" s="31">
        <v>3260.67</v>
      </c>
      <c r="AU21" s="31">
        <v>3033.7598615752172</v>
      </c>
      <c r="AV21" s="31">
        <v>4020.5</v>
      </c>
      <c r="AW21" s="31">
        <v>4030.29</v>
      </c>
      <c r="AX21" s="31">
        <v>4159.6260551780815</v>
      </c>
      <c r="AY21" s="31">
        <v>4164.8169319827248</v>
      </c>
      <c r="AZ21" s="31">
        <v>4164.8169319827248</v>
      </c>
      <c r="BA21" s="31">
        <v>4201.3787659086784</v>
      </c>
      <c r="BB21" s="46">
        <v>4221.4498388221136</v>
      </c>
      <c r="BC21" s="46">
        <v>4241.5744024018222</v>
      </c>
      <c r="BD21" s="22">
        <v>4238.9105724066994</v>
      </c>
      <c r="BE21" s="22">
        <v>4265.2</v>
      </c>
      <c r="BF21" s="46">
        <v>4206.2440382141003</v>
      </c>
      <c r="BG21" s="47">
        <v>4193.1272755492346</v>
      </c>
      <c r="BH21" s="22">
        <v>4276.6391698267544</v>
      </c>
      <c r="BI21" s="22">
        <v>4297.4153779868493</v>
      </c>
      <c r="BJ21" s="22">
        <v>4287.2485970423431</v>
      </c>
      <c r="BK21" s="46">
        <v>4325.6004417992535</v>
      </c>
      <c r="BL21" s="46">
        <v>4327.0194786566599</v>
      </c>
      <c r="BM21" s="46">
        <v>4395.9439833432252</v>
      </c>
    </row>
    <row r="22" spans="2:65" ht="15.75" x14ac:dyDescent="0.25">
      <c r="B22" s="25" t="s">
        <v>53</v>
      </c>
      <c r="C22" s="44" t="s">
        <v>51</v>
      </c>
      <c r="D22" s="44" t="s">
        <v>52</v>
      </c>
      <c r="E22" s="25" t="s">
        <v>53</v>
      </c>
      <c r="F22" s="40">
        <v>2016</v>
      </c>
      <c r="G22" s="23" t="s">
        <v>138</v>
      </c>
      <c r="H22" s="23" t="s">
        <v>139</v>
      </c>
      <c r="I22" s="24">
        <v>2043.9</v>
      </c>
      <c r="J22" s="26">
        <v>2090.8000000000002</v>
      </c>
      <c r="K22" s="22">
        <v>2099</v>
      </c>
      <c r="L22" s="22">
        <v>2102.9</v>
      </c>
      <c r="M22" s="22">
        <v>2201.33</v>
      </c>
      <c r="N22" s="22">
        <v>2321.75</v>
      </c>
      <c r="O22" s="22">
        <v>2327.42</v>
      </c>
      <c r="P22" s="22">
        <v>2339.67</v>
      </c>
      <c r="Q22" s="22">
        <v>2408.5500000000002</v>
      </c>
      <c r="R22" s="22">
        <v>2437.1999999999998</v>
      </c>
      <c r="S22" s="22">
        <v>2460.1799999999998</v>
      </c>
      <c r="T22" s="22">
        <v>2464.63</v>
      </c>
      <c r="U22" s="22">
        <v>2538.61</v>
      </c>
      <c r="V22" s="22">
        <v>2571.85</v>
      </c>
      <c r="W22" s="22">
        <v>2572.4299999999998</v>
      </c>
      <c r="X22" s="22">
        <v>2582.1999999999998</v>
      </c>
      <c r="Y22" s="22">
        <v>2618</v>
      </c>
      <c r="Z22" s="22">
        <v>2642.35</v>
      </c>
      <c r="AA22" s="22">
        <v>2928.55</v>
      </c>
      <c r="AB22" s="22">
        <v>3026.36</v>
      </c>
      <c r="AC22" s="22">
        <v>3083.59</v>
      </c>
      <c r="AD22" s="22">
        <v>3105.23</v>
      </c>
      <c r="AE22" s="22">
        <v>3115.04</v>
      </c>
      <c r="AF22" s="22">
        <v>3118.16</v>
      </c>
      <c r="AG22" s="22">
        <v>3111.33</v>
      </c>
      <c r="AH22" s="22">
        <v>3118.16</v>
      </c>
      <c r="AI22" s="22">
        <v>3125.84</v>
      </c>
      <c r="AJ22" s="22">
        <v>3109.67</v>
      </c>
      <c r="AK22" s="22">
        <v>3115.92</v>
      </c>
      <c r="AL22" s="22">
        <v>3116.5</v>
      </c>
      <c r="AM22" s="22">
        <v>3148.06</v>
      </c>
      <c r="AN22" s="22">
        <v>3159.75</v>
      </c>
      <c r="AO22" s="22">
        <v>3135.18</v>
      </c>
      <c r="AP22" s="22">
        <v>3159.15</v>
      </c>
      <c r="AQ22" s="22">
        <v>3213.21</v>
      </c>
      <c r="AR22" s="22">
        <v>3162.83</v>
      </c>
      <c r="AS22" s="22">
        <v>2671.4720046519128</v>
      </c>
      <c r="AT22" s="22">
        <v>3167.25</v>
      </c>
      <c r="AU22" s="22">
        <v>2937.235884724987</v>
      </c>
      <c r="AV22" s="22">
        <v>3865.6758198118659</v>
      </c>
      <c r="AW22" s="22">
        <v>3875.11</v>
      </c>
      <c r="AX22" s="22">
        <v>4000.0029503939177</v>
      </c>
      <c r="AY22" s="22">
        <v>4003.181892025359</v>
      </c>
      <c r="AZ22" s="22">
        <v>4003.181892025359</v>
      </c>
      <c r="BA22" s="22">
        <v>4036.8057952712543</v>
      </c>
      <c r="BB22" s="46">
        <v>4069.9686936318267</v>
      </c>
      <c r="BC22" s="46">
        <v>4086.7892149394502</v>
      </c>
      <c r="BD22" s="22">
        <v>4084.5167651536703</v>
      </c>
      <c r="BE22" s="22">
        <v>4110.8999999999996</v>
      </c>
      <c r="BF22" s="46">
        <v>4049.7259056337534</v>
      </c>
      <c r="BG22" s="47">
        <v>4036.1801961695537</v>
      </c>
      <c r="BH22" s="22">
        <v>4117.7929749354407</v>
      </c>
      <c r="BI22" s="22">
        <v>4137.9541533456631</v>
      </c>
      <c r="BJ22" s="22">
        <v>4125.7366875915295</v>
      </c>
      <c r="BK22" s="46">
        <v>4164.0616828531311</v>
      </c>
      <c r="BL22" s="46">
        <v>4165.201842526867</v>
      </c>
      <c r="BM22" s="46">
        <v>4233.3665797384983</v>
      </c>
    </row>
    <row r="23" spans="2:65" ht="15.75" x14ac:dyDescent="0.25">
      <c r="B23" s="25" t="s">
        <v>56</v>
      </c>
      <c r="C23" s="44" t="s">
        <v>54</v>
      </c>
      <c r="D23" s="44" t="s">
        <v>55</v>
      </c>
      <c r="E23" s="25" t="s">
        <v>56</v>
      </c>
      <c r="F23" s="40">
        <v>2016</v>
      </c>
      <c r="G23" s="23" t="s">
        <v>138</v>
      </c>
      <c r="H23" s="23" t="s">
        <v>139</v>
      </c>
      <c r="I23" s="24">
        <v>15.8</v>
      </c>
      <c r="J23" s="26">
        <v>16</v>
      </c>
      <c r="K23" s="22">
        <v>16.3</v>
      </c>
      <c r="L23" s="22">
        <v>16.7</v>
      </c>
      <c r="M23" s="22">
        <v>16.57</v>
      </c>
      <c r="N23" s="22">
        <v>15.65</v>
      </c>
      <c r="O23" s="22">
        <v>15.78</v>
      </c>
      <c r="P23" s="22">
        <v>15.97</v>
      </c>
      <c r="Q23" s="22">
        <v>16.649999999999999</v>
      </c>
      <c r="R23" s="22">
        <v>16.850000000000001</v>
      </c>
      <c r="S23" s="22">
        <v>17.239999999999998</v>
      </c>
      <c r="T23" s="22">
        <v>17.61</v>
      </c>
      <c r="U23" s="22">
        <v>17.95</v>
      </c>
      <c r="V23" s="22">
        <v>18.03</v>
      </c>
      <c r="W23" s="22">
        <v>17.920000000000002</v>
      </c>
      <c r="X23" s="22">
        <v>18.420000000000002</v>
      </c>
      <c r="Y23" s="22">
        <v>18.7</v>
      </c>
      <c r="Z23" s="22">
        <v>19.079999999999998</v>
      </c>
      <c r="AA23" s="22">
        <v>20.6</v>
      </c>
      <c r="AB23" s="22">
        <v>21.52</v>
      </c>
      <c r="AC23" s="22">
        <v>21.68</v>
      </c>
      <c r="AD23" s="22">
        <v>21.77</v>
      </c>
      <c r="AE23" s="22">
        <v>22.04</v>
      </c>
      <c r="AF23" s="22">
        <v>22.14</v>
      </c>
      <c r="AG23" s="22">
        <v>22.88</v>
      </c>
      <c r="AH23" s="22">
        <v>22.93</v>
      </c>
      <c r="AI23" s="22">
        <v>23.08</v>
      </c>
      <c r="AJ23" s="22">
        <v>23.93</v>
      </c>
      <c r="AK23" s="22">
        <v>24.11</v>
      </c>
      <c r="AL23" s="22">
        <v>23.94</v>
      </c>
      <c r="AM23" s="22">
        <v>24.18</v>
      </c>
      <c r="AN23" s="22">
        <v>25.23</v>
      </c>
      <c r="AO23" s="22">
        <v>24.44</v>
      </c>
      <c r="AP23" s="22">
        <v>25.23</v>
      </c>
      <c r="AQ23" s="22">
        <v>25.67</v>
      </c>
      <c r="AR23" s="22">
        <v>25.44</v>
      </c>
      <c r="AS23" s="22">
        <v>22.354949004400456</v>
      </c>
      <c r="AT23" s="22">
        <v>24.254803966850591</v>
      </c>
      <c r="AU23" s="22">
        <v>25.587429840130984</v>
      </c>
      <c r="AV23" s="22">
        <v>69.579740067918308</v>
      </c>
      <c r="AW23" s="22">
        <v>69.58</v>
      </c>
      <c r="AX23" s="22">
        <v>65.242854230076105</v>
      </c>
      <c r="AY23" s="22">
        <v>66.034678058252325</v>
      </c>
      <c r="AZ23" s="22">
        <v>66.034678058252325</v>
      </c>
      <c r="BA23" s="22">
        <v>68.810662171824575</v>
      </c>
      <c r="BB23" s="46">
        <v>60.050543542845574</v>
      </c>
      <c r="BC23" s="46">
        <v>60.752738243574576</v>
      </c>
      <c r="BD23" s="22">
        <v>61.937611662179194</v>
      </c>
      <c r="BE23" s="22">
        <v>61.9</v>
      </c>
      <c r="BF23" s="46">
        <v>64.057728110599854</v>
      </c>
      <c r="BG23" s="47">
        <v>64.423414559806048</v>
      </c>
      <c r="BH23" s="22">
        <v>65.881111628200699</v>
      </c>
      <c r="BI23" s="22">
        <v>66.20314265338024</v>
      </c>
      <c r="BJ23" s="22">
        <v>67.156541674070638</v>
      </c>
      <c r="BK23" s="46">
        <v>67.25194023122728</v>
      </c>
      <c r="BL23" s="46">
        <v>67.31433198879067</v>
      </c>
      <c r="BM23" s="46">
        <v>67.69920207342345</v>
      </c>
    </row>
    <row r="24" spans="2:65" ht="15.75" x14ac:dyDescent="0.25">
      <c r="B24" s="25" t="s">
        <v>59</v>
      </c>
      <c r="C24" s="45" t="s">
        <v>57</v>
      </c>
      <c r="D24" s="45" t="s">
        <v>58</v>
      </c>
      <c r="E24" s="25" t="s">
        <v>59</v>
      </c>
      <c r="F24" s="40">
        <v>2016</v>
      </c>
      <c r="G24" s="23" t="s">
        <v>138</v>
      </c>
      <c r="H24" s="23" t="s">
        <v>139</v>
      </c>
      <c r="I24" s="24">
        <v>12139.4</v>
      </c>
      <c r="J24" s="30">
        <v>12336.5</v>
      </c>
      <c r="K24" s="31">
        <v>11349.6</v>
      </c>
      <c r="L24" s="31">
        <v>11905.2</v>
      </c>
      <c r="M24" s="31">
        <v>12328.74</v>
      </c>
      <c r="N24" s="31">
        <v>11969.11</v>
      </c>
      <c r="O24" s="31">
        <v>12117.07</v>
      </c>
      <c r="P24" s="31">
        <v>12147.25</v>
      </c>
      <c r="Q24" s="31">
        <v>12673.57</v>
      </c>
      <c r="R24" s="31">
        <v>12732.59</v>
      </c>
      <c r="S24" s="31">
        <v>12823.05</v>
      </c>
      <c r="T24" s="31">
        <v>12980.89</v>
      </c>
      <c r="U24" s="31">
        <v>13038.19</v>
      </c>
      <c r="V24" s="31">
        <v>13141.61</v>
      </c>
      <c r="W24" s="31">
        <v>13194.83</v>
      </c>
      <c r="X24" s="31">
        <v>13322.3</v>
      </c>
      <c r="Y24" s="31">
        <v>13339.8</v>
      </c>
      <c r="Z24" s="31">
        <v>13216.16</v>
      </c>
      <c r="AA24" s="31">
        <v>15475.17</v>
      </c>
      <c r="AB24" s="31">
        <v>15601.34</v>
      </c>
      <c r="AC24" s="31">
        <v>15794.73</v>
      </c>
      <c r="AD24" s="31">
        <v>15827.07</v>
      </c>
      <c r="AE24" s="31">
        <v>15803.07</v>
      </c>
      <c r="AF24" s="31">
        <v>15901.89</v>
      </c>
      <c r="AG24" s="31">
        <v>16059.14</v>
      </c>
      <c r="AH24" s="31">
        <v>16103.99</v>
      </c>
      <c r="AI24" s="31">
        <v>16195.12</v>
      </c>
      <c r="AJ24" s="31">
        <v>16386.900000000001</v>
      </c>
      <c r="AK24" s="31">
        <v>16482.580000000002</v>
      </c>
      <c r="AL24" s="31">
        <v>16530.41</v>
      </c>
      <c r="AM24" s="31">
        <v>16469.09</v>
      </c>
      <c r="AN24" s="31">
        <v>16676.55</v>
      </c>
      <c r="AO24" s="31">
        <v>16583.96</v>
      </c>
      <c r="AP24" s="31">
        <v>16676.55</v>
      </c>
      <c r="AQ24" s="31">
        <v>16732.93</v>
      </c>
      <c r="AR24" s="31">
        <v>16441.12</v>
      </c>
      <c r="AS24" s="31">
        <v>12988.870018295822</v>
      </c>
      <c r="AT24" s="31">
        <v>15758.19</v>
      </c>
      <c r="AU24" s="31">
        <v>15658.105217249664</v>
      </c>
      <c r="AV24" s="31">
        <v>20924.952512287498</v>
      </c>
      <c r="AW24" s="31">
        <v>20477.16</v>
      </c>
      <c r="AX24" s="31">
        <v>21012.698081035771</v>
      </c>
      <c r="AY24" s="31">
        <v>21404.282490292127</v>
      </c>
      <c r="AZ24" s="31">
        <v>21404.282490292127</v>
      </c>
      <c r="BA24" s="31">
        <v>21663.118806095717</v>
      </c>
      <c r="BB24" s="46">
        <v>22090.756568501864</v>
      </c>
      <c r="BC24" s="46">
        <v>21799.898209436258</v>
      </c>
      <c r="BD24" s="22">
        <v>22079.236634388941</v>
      </c>
      <c r="BE24" s="22">
        <v>22189.200000000001</v>
      </c>
      <c r="BF24" s="46">
        <v>22036.420661074451</v>
      </c>
      <c r="BG24" s="47">
        <v>22196.492667338607</v>
      </c>
      <c r="BH24" s="22">
        <v>22522.43902756328</v>
      </c>
      <c r="BI24" s="22">
        <v>22510.900329996897</v>
      </c>
      <c r="BJ24" s="22">
        <v>22933.262679713123</v>
      </c>
      <c r="BK24" s="46">
        <v>22940.500738563042</v>
      </c>
      <c r="BL24" s="46">
        <v>23169.355719428793</v>
      </c>
      <c r="BM24" s="46">
        <v>23035.640901374591</v>
      </c>
    </row>
    <row r="25" spans="2:65" ht="15.75" x14ac:dyDescent="0.25">
      <c r="B25" s="25" t="s">
        <v>62</v>
      </c>
      <c r="C25" s="25" t="s">
        <v>60</v>
      </c>
      <c r="D25" s="25" t="s">
        <v>61</v>
      </c>
      <c r="E25" s="25" t="s">
        <v>62</v>
      </c>
      <c r="F25" s="40">
        <v>2016</v>
      </c>
      <c r="G25" s="23" t="s">
        <v>138</v>
      </c>
      <c r="H25" s="23" t="s">
        <v>139</v>
      </c>
      <c r="I25" s="24">
        <v>1192.8</v>
      </c>
      <c r="J25" s="26">
        <v>1203.5</v>
      </c>
      <c r="K25" s="22">
        <v>1128.5</v>
      </c>
      <c r="L25" s="22">
        <v>1141.5</v>
      </c>
      <c r="M25" s="22">
        <v>1157.06</v>
      </c>
      <c r="N25" s="22">
        <v>1161.77</v>
      </c>
      <c r="O25" s="22">
        <v>1114.54</v>
      </c>
      <c r="P25" s="22">
        <v>1121.96</v>
      </c>
      <c r="Q25" s="22">
        <v>1162</v>
      </c>
      <c r="R25" s="22">
        <v>1157.55</v>
      </c>
      <c r="S25" s="22">
        <v>1092.67</v>
      </c>
      <c r="T25" s="22">
        <v>1131.31</v>
      </c>
      <c r="U25" s="22">
        <v>1173.67</v>
      </c>
      <c r="V25" s="22">
        <v>1140.3</v>
      </c>
      <c r="W25" s="22">
        <v>1081.3499999999999</v>
      </c>
      <c r="X25" s="22">
        <v>1095.9000000000001</v>
      </c>
      <c r="Y25" s="22">
        <v>1110.5</v>
      </c>
      <c r="Z25" s="22">
        <v>1325.83</v>
      </c>
      <c r="AA25" s="22">
        <v>1447.13</v>
      </c>
      <c r="AB25" s="22">
        <v>1457.26</v>
      </c>
      <c r="AC25" s="22">
        <v>1596.66</v>
      </c>
      <c r="AD25" s="22">
        <v>1571.48</v>
      </c>
      <c r="AE25" s="22">
        <v>1618.77</v>
      </c>
      <c r="AF25" s="22">
        <v>1621.9</v>
      </c>
      <c r="AG25" s="22">
        <v>1615.77</v>
      </c>
      <c r="AH25" s="22">
        <v>1681.89</v>
      </c>
      <c r="AI25" s="22">
        <v>1704.43</v>
      </c>
      <c r="AJ25" s="22">
        <v>1678.4</v>
      </c>
      <c r="AK25" s="22">
        <v>1696.14</v>
      </c>
      <c r="AL25" s="22">
        <v>1740.26</v>
      </c>
      <c r="AM25" s="22">
        <v>1807.67</v>
      </c>
      <c r="AN25" s="22">
        <v>1764.37</v>
      </c>
      <c r="AO25" s="22">
        <v>1710.93</v>
      </c>
      <c r="AP25" s="22">
        <v>1764.37</v>
      </c>
      <c r="AQ25" s="22">
        <v>1755.21</v>
      </c>
      <c r="AR25" s="22">
        <v>1657.2</v>
      </c>
      <c r="AS25" s="22">
        <v>1603.8765944082777</v>
      </c>
      <c r="AT25" s="22">
        <v>1611.9</v>
      </c>
      <c r="AU25" s="22">
        <v>1713.2654082869976</v>
      </c>
      <c r="AV25" s="22">
        <v>1786.419517887831</v>
      </c>
      <c r="AW25" s="22">
        <v>1790.85</v>
      </c>
      <c r="AX25" s="22">
        <v>1682.5864730931717</v>
      </c>
      <c r="AY25" s="22">
        <v>1661.5773578230571</v>
      </c>
      <c r="AZ25" s="22">
        <v>1661.5773578230571</v>
      </c>
      <c r="BA25" s="22">
        <v>1699.4939348329926</v>
      </c>
      <c r="BB25" s="46">
        <v>1852.5670078643554</v>
      </c>
      <c r="BC25" s="46">
        <v>1828.9349433241687</v>
      </c>
      <c r="BD25" s="22">
        <v>1807.521503745171</v>
      </c>
      <c r="BE25" s="22">
        <v>1838.8</v>
      </c>
      <c r="BF25" s="46">
        <v>1846.2716197336254</v>
      </c>
      <c r="BG25" s="47">
        <v>1866.7455405255791</v>
      </c>
      <c r="BH25" s="22">
        <v>1832.5371746662031</v>
      </c>
      <c r="BI25" s="22">
        <v>1809.4061474260657</v>
      </c>
      <c r="BJ25" s="22">
        <v>1833.2660774401245</v>
      </c>
      <c r="BK25" s="46">
        <v>1827.1301789147169</v>
      </c>
      <c r="BL25" s="46">
        <v>1847.9315568946245</v>
      </c>
      <c r="BM25" s="46">
        <v>1909.6515715854769</v>
      </c>
    </row>
    <row r="26" spans="2:65" ht="15.75" x14ac:dyDescent="0.25">
      <c r="B26" s="25" t="s">
        <v>65</v>
      </c>
      <c r="C26" s="25" t="s">
        <v>63</v>
      </c>
      <c r="D26" s="25" t="s">
        <v>64</v>
      </c>
      <c r="E26" s="25" t="s">
        <v>65</v>
      </c>
      <c r="F26" s="40">
        <v>2016</v>
      </c>
      <c r="G26" s="23" t="s">
        <v>138</v>
      </c>
      <c r="H26" s="23" t="s">
        <v>139</v>
      </c>
      <c r="I26" s="24">
        <v>-190.4</v>
      </c>
      <c r="J26" s="24">
        <v>-190.4</v>
      </c>
      <c r="K26" s="24">
        <v>-184.1</v>
      </c>
      <c r="L26" s="24">
        <v>-191.4</v>
      </c>
      <c r="M26" s="24">
        <v>-192.69</v>
      </c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46"/>
      <c r="BC26" s="46"/>
      <c r="BD26" s="22"/>
      <c r="BE26" s="22"/>
      <c r="BF26" s="46"/>
      <c r="BG26" s="48"/>
      <c r="BH26" s="22"/>
      <c r="BI26" s="22"/>
      <c r="BJ26" s="22"/>
      <c r="BK26" s="46"/>
      <c r="BL26" s="46"/>
      <c r="BM26" s="46"/>
    </row>
    <row r="27" spans="2:65" ht="15.75" x14ac:dyDescent="0.25">
      <c r="B27" s="25" t="s">
        <v>68</v>
      </c>
      <c r="C27" s="18" t="s">
        <v>66</v>
      </c>
      <c r="D27" s="18" t="s">
        <v>67</v>
      </c>
      <c r="E27" s="25" t="s">
        <v>68</v>
      </c>
      <c r="F27" s="40">
        <v>2016</v>
      </c>
      <c r="G27" s="23" t="s">
        <v>138</v>
      </c>
      <c r="H27" s="23" t="s">
        <v>139</v>
      </c>
      <c r="I27" s="24">
        <v>13141.9</v>
      </c>
      <c r="J27" s="26">
        <v>13349.6</v>
      </c>
      <c r="K27" s="22">
        <v>12293.5</v>
      </c>
      <c r="L27" s="22">
        <v>12855.3</v>
      </c>
      <c r="M27" s="22">
        <v>13293.1</v>
      </c>
      <c r="N27" s="22">
        <v>13130.87</v>
      </c>
      <c r="O27" s="22">
        <v>13231.62</v>
      </c>
      <c r="P27" s="22">
        <v>13269.21</v>
      </c>
      <c r="Q27" s="22">
        <v>13835.62</v>
      </c>
      <c r="R27" s="22">
        <v>13890.15</v>
      </c>
      <c r="S27" s="22">
        <v>13915.72</v>
      </c>
      <c r="T27" s="22">
        <v>14108.83</v>
      </c>
      <c r="U27" s="22">
        <v>14211.86</v>
      </c>
      <c r="V27" s="22">
        <v>14281.91</v>
      </c>
      <c r="W27" s="22">
        <v>14276.19</v>
      </c>
      <c r="X27" s="22">
        <v>14360.05</v>
      </c>
      <c r="Y27" s="22">
        <v>14450.3</v>
      </c>
      <c r="Z27" s="22">
        <v>14541.98</v>
      </c>
      <c r="AA27" s="22">
        <v>16922.29</v>
      </c>
      <c r="AB27" s="22">
        <v>17058.599999999999</v>
      </c>
      <c r="AC27" s="22">
        <v>17390.82</v>
      </c>
      <c r="AD27" s="22">
        <v>17398.55</v>
      </c>
      <c r="AE27" s="22">
        <v>17422</v>
      </c>
      <c r="AF27" s="22">
        <v>17523.79</v>
      </c>
      <c r="AG27" s="22">
        <v>17674.900000000001</v>
      </c>
      <c r="AH27" s="22">
        <v>17785.88</v>
      </c>
      <c r="AI27" s="22">
        <v>17899.55</v>
      </c>
      <c r="AJ27" s="22">
        <v>18065.3</v>
      </c>
      <c r="AK27" s="22">
        <v>18178.71</v>
      </c>
      <c r="AL27" s="22">
        <v>18270.669999999998</v>
      </c>
      <c r="AM27" s="22">
        <v>18303.73</v>
      </c>
      <c r="AN27" s="22">
        <v>18440.91</v>
      </c>
      <c r="AO27" s="22">
        <v>18294.89</v>
      </c>
      <c r="AP27" s="22">
        <v>18440.91</v>
      </c>
      <c r="AQ27" s="22">
        <v>18488.14</v>
      </c>
      <c r="AR27" s="22">
        <v>18098.310000000001</v>
      </c>
      <c r="AS27" s="22">
        <v>14592.746612704099</v>
      </c>
      <c r="AT27" s="22">
        <v>17369.78</v>
      </c>
      <c r="AU27" s="22">
        <v>17371.370625536663</v>
      </c>
      <c r="AV27" s="22">
        <v>22711.372030175335</v>
      </c>
      <c r="AW27" s="22">
        <v>22268.11</v>
      </c>
      <c r="AX27" s="22">
        <v>22695.284554128943</v>
      </c>
      <c r="AY27" s="22">
        <v>23065.859848115186</v>
      </c>
      <c r="AZ27" s="22">
        <v>23065.859848115186</v>
      </c>
      <c r="BA27" s="22">
        <v>23362.612740928711</v>
      </c>
      <c r="BB27" s="46">
        <v>23943.32357636622</v>
      </c>
      <c r="BC27" s="46">
        <v>23628.833152760428</v>
      </c>
      <c r="BD27" s="22">
        <v>23886.758138134112</v>
      </c>
      <c r="BE27" s="22">
        <v>24027.91641713812</v>
      </c>
      <c r="BF27" s="46">
        <v>23882.692280808078</v>
      </c>
      <c r="BG27" s="47">
        <v>24063.238207864186</v>
      </c>
      <c r="BH27" s="22">
        <v>24354.976202229482</v>
      </c>
      <c r="BI27" s="22">
        <v>24320.306477422964</v>
      </c>
      <c r="BJ27" s="22">
        <v>24766.528757153246</v>
      </c>
      <c r="BK27" s="46">
        <v>24767.63091747776</v>
      </c>
      <c r="BL27" s="46">
        <v>25017.287276323419</v>
      </c>
      <c r="BM27" s="46">
        <v>24945.292472960067</v>
      </c>
    </row>
    <row r="28" spans="2:65" ht="15.75" x14ac:dyDescent="0.25">
      <c r="B28" s="25"/>
      <c r="C28" s="28" t="s">
        <v>69</v>
      </c>
      <c r="D28" s="28" t="s">
        <v>70</v>
      </c>
      <c r="E28" s="25"/>
      <c r="F28" s="25"/>
      <c r="G28" s="23"/>
      <c r="H28" s="23"/>
      <c r="I28" s="29"/>
      <c r="J28" s="30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46"/>
      <c r="BC28" s="46"/>
      <c r="BD28" s="22"/>
      <c r="BE28" s="22"/>
      <c r="BF28" s="46"/>
      <c r="BG28" s="49"/>
      <c r="BH28" s="46"/>
      <c r="BI28" s="46"/>
      <c r="BJ28" s="46"/>
      <c r="BK28" s="46"/>
      <c r="BL28" s="46"/>
      <c r="BM28" s="46"/>
    </row>
    <row r="29" spans="2:65" ht="15.75" x14ac:dyDescent="0.25">
      <c r="B29" s="25" t="s">
        <v>71</v>
      </c>
      <c r="C29" s="25" t="s">
        <v>30</v>
      </c>
      <c r="D29" s="25" t="s">
        <v>31</v>
      </c>
      <c r="E29" s="25" t="s">
        <v>71</v>
      </c>
      <c r="F29" s="25" t="s">
        <v>12</v>
      </c>
      <c r="G29" s="23" t="s">
        <v>138</v>
      </c>
      <c r="H29" s="23" t="s">
        <v>139</v>
      </c>
      <c r="I29" s="24">
        <v>1168.9000000000001</v>
      </c>
      <c r="J29" s="26">
        <v>1155.0999999999999</v>
      </c>
      <c r="K29" s="22">
        <v>1272.3</v>
      </c>
      <c r="L29" s="22">
        <v>1327.3</v>
      </c>
      <c r="M29" s="22">
        <v>1354.41</v>
      </c>
      <c r="N29" s="22">
        <v>1345.66</v>
      </c>
      <c r="O29" s="22">
        <v>1419.98</v>
      </c>
      <c r="P29" s="22">
        <v>1449.7</v>
      </c>
      <c r="Q29" s="22">
        <v>1510.92</v>
      </c>
      <c r="R29" s="22">
        <v>1504.53</v>
      </c>
      <c r="S29" s="22">
        <v>1528.46</v>
      </c>
      <c r="T29" s="22">
        <v>1531.39</v>
      </c>
      <c r="U29" s="22">
        <v>1548.33</v>
      </c>
      <c r="V29" s="22">
        <v>1558.2</v>
      </c>
      <c r="W29" s="22">
        <v>1621.35</v>
      </c>
      <c r="X29" s="22">
        <v>1658.27</v>
      </c>
      <c r="Y29" s="22">
        <v>1691.6</v>
      </c>
      <c r="Z29" s="22">
        <v>1696.59</v>
      </c>
      <c r="AA29" s="22">
        <v>1812.7</v>
      </c>
      <c r="AB29" s="22">
        <v>2028.1</v>
      </c>
      <c r="AC29" s="22">
        <v>2001.35</v>
      </c>
      <c r="AD29" s="22">
        <v>2026.98</v>
      </c>
      <c r="AE29" s="22">
        <v>2078.0700000000002</v>
      </c>
      <c r="AF29" s="22">
        <v>2078.23</v>
      </c>
      <c r="AG29" s="22">
        <v>2204.0300000000002</v>
      </c>
      <c r="AH29" s="22">
        <v>2228.2600000000002</v>
      </c>
      <c r="AI29" s="22">
        <v>2215.39</v>
      </c>
      <c r="AJ29" s="22">
        <v>2535.06</v>
      </c>
      <c r="AK29" s="22">
        <v>2609.2199999999998</v>
      </c>
      <c r="AL29" s="22">
        <v>2625.38</v>
      </c>
      <c r="AM29" s="22">
        <v>2676.64</v>
      </c>
      <c r="AN29" s="22">
        <v>2796.3507358005586</v>
      </c>
      <c r="AO29" s="22">
        <v>2889.9717370028202</v>
      </c>
      <c r="AP29" s="22">
        <v>3037.85</v>
      </c>
      <c r="AQ29" s="22">
        <v>2878.93</v>
      </c>
      <c r="AR29" s="22"/>
      <c r="AS29" s="22"/>
      <c r="AT29" s="22">
        <v>3269.35</v>
      </c>
      <c r="AU29" s="22">
        <v>3267.6899275621017</v>
      </c>
      <c r="AV29" s="22"/>
      <c r="AW29" s="22"/>
      <c r="AX29" s="22">
        <v>3005.3923280557078</v>
      </c>
      <c r="AY29" s="22">
        <v>3007.9713926666545</v>
      </c>
      <c r="AZ29" s="22">
        <v>3007.9713926666545</v>
      </c>
      <c r="BA29" s="22">
        <v>3124.5743743769608</v>
      </c>
      <c r="BB29" s="46">
        <v>3424.5843371300953</v>
      </c>
      <c r="BC29" s="46">
        <v>3323.3562471828218</v>
      </c>
      <c r="BD29" s="22">
        <v>3483.3135066664672</v>
      </c>
      <c r="BE29" s="22">
        <v>3664.9795550208319</v>
      </c>
      <c r="BF29" s="46">
        <v>3843.4234125528078</v>
      </c>
      <c r="BG29" s="47">
        <v>3856.7492074137426</v>
      </c>
      <c r="BH29" s="47">
        <v>4093.5658586213026</v>
      </c>
      <c r="BI29" s="47">
        <v>4112.8759596264917</v>
      </c>
      <c r="BJ29" s="47">
        <v>4313.7761499448079</v>
      </c>
      <c r="BK29" s="46">
        <v>4367.3309410905795</v>
      </c>
      <c r="BL29" s="46">
        <v>4313.7761499448079</v>
      </c>
      <c r="BM29" s="46"/>
    </row>
    <row r="30" spans="2:65" ht="15.75" x14ac:dyDescent="0.25">
      <c r="B30" s="25" t="s">
        <v>74</v>
      </c>
      <c r="C30" s="25" t="s">
        <v>72</v>
      </c>
      <c r="D30" s="25" t="s">
        <v>73</v>
      </c>
      <c r="E30" s="25" t="s">
        <v>74</v>
      </c>
      <c r="F30" s="25" t="s">
        <v>12</v>
      </c>
      <c r="G30" s="23" t="s">
        <v>138</v>
      </c>
      <c r="H30" s="23" t="s">
        <v>139</v>
      </c>
      <c r="I30" s="24">
        <v>2690.5</v>
      </c>
      <c r="J30" s="26">
        <v>2753.5</v>
      </c>
      <c r="K30" s="22">
        <v>2440</v>
      </c>
      <c r="L30" s="22">
        <v>264607</v>
      </c>
      <c r="M30" s="22">
        <v>2827.4</v>
      </c>
      <c r="N30" s="22">
        <v>2722.91</v>
      </c>
      <c r="O30" s="22">
        <v>2765.18</v>
      </c>
      <c r="P30" s="22">
        <v>2727.37</v>
      </c>
      <c r="Q30" s="22">
        <v>2873.65</v>
      </c>
      <c r="R30" s="22">
        <v>2917.85</v>
      </c>
      <c r="S30" s="22">
        <v>2810.79</v>
      </c>
      <c r="T30" s="22">
        <v>3049.79</v>
      </c>
      <c r="U30" s="22">
        <v>2950.65</v>
      </c>
      <c r="V30" s="22">
        <v>3079.61</v>
      </c>
      <c r="W30" s="22">
        <v>3057.28</v>
      </c>
      <c r="X30" s="22">
        <v>2997.4</v>
      </c>
      <c r="Y30" s="22">
        <v>2977.3</v>
      </c>
      <c r="Z30" s="22">
        <v>3044.44</v>
      </c>
      <c r="AA30" s="22">
        <v>3118.86</v>
      </c>
      <c r="AB30" s="22">
        <v>3233.24</v>
      </c>
      <c r="AC30" s="22">
        <v>3476.98</v>
      </c>
      <c r="AD30" s="22">
        <v>3427.46</v>
      </c>
      <c r="AE30" s="22">
        <v>3305.2</v>
      </c>
      <c r="AF30" s="22">
        <v>3321.34</v>
      </c>
      <c r="AG30" s="22">
        <v>3677.34</v>
      </c>
      <c r="AH30" s="22">
        <v>3634.8</v>
      </c>
      <c r="AI30" s="22">
        <v>3681.31</v>
      </c>
      <c r="AJ30" s="22">
        <v>4026.96</v>
      </c>
      <c r="AK30" s="22">
        <v>4042.33</v>
      </c>
      <c r="AL30" s="22">
        <v>3908.56</v>
      </c>
      <c r="AM30" s="22">
        <v>3963.5</v>
      </c>
      <c r="AN30" s="22">
        <v>4155.9456246990976</v>
      </c>
      <c r="AO30" s="22">
        <v>4309.0848158934086</v>
      </c>
      <c r="AP30" s="22">
        <v>4103.74</v>
      </c>
      <c r="AQ30" s="22">
        <v>4234.22</v>
      </c>
      <c r="AR30" s="22"/>
      <c r="AS30" s="22"/>
      <c r="AT30" s="22">
        <v>4260.0200000000004</v>
      </c>
      <c r="AU30" s="22">
        <v>4297.9163857605827</v>
      </c>
      <c r="AV30" s="22"/>
      <c r="AW30" s="22"/>
      <c r="AX30" s="22">
        <v>4735.4653210624947</v>
      </c>
      <c r="AY30" s="22">
        <v>5005.8994990164229</v>
      </c>
      <c r="AZ30" s="22">
        <v>5005.8994990164229</v>
      </c>
      <c r="BA30" s="22">
        <v>5079.9023062070883</v>
      </c>
      <c r="BB30" s="46">
        <v>5494.1764094614246</v>
      </c>
      <c r="BC30" s="46">
        <v>5618.4003983278108</v>
      </c>
      <c r="BD30" s="22">
        <v>5676.6073497397801</v>
      </c>
      <c r="BE30" s="22">
        <v>5761.8050671827341</v>
      </c>
      <c r="BF30" s="46">
        <v>5736.4766408564356</v>
      </c>
      <c r="BG30" s="47">
        <v>5993.3466135697354</v>
      </c>
      <c r="BH30" s="47">
        <v>6001.9279864339696</v>
      </c>
      <c r="BI30" s="47">
        <v>5859.8753018616117</v>
      </c>
      <c r="BJ30" s="47">
        <v>6154.3867468409435</v>
      </c>
      <c r="BK30" s="46">
        <v>6270.5474125770506</v>
      </c>
      <c r="BL30" s="46">
        <v>6170.8920895003876</v>
      </c>
      <c r="BM30" s="46"/>
    </row>
    <row r="31" spans="2:65" ht="15.75" x14ac:dyDescent="0.25">
      <c r="B31" s="25" t="s">
        <v>77</v>
      </c>
      <c r="C31" s="25" t="s">
        <v>75</v>
      </c>
      <c r="D31" s="25" t="s">
        <v>76</v>
      </c>
      <c r="E31" s="25" t="s">
        <v>77</v>
      </c>
      <c r="F31" s="25" t="s">
        <v>12</v>
      </c>
      <c r="G31" s="23" t="s">
        <v>138</v>
      </c>
      <c r="H31" s="23" t="s">
        <v>139</v>
      </c>
      <c r="I31" s="24">
        <v>2046.6</v>
      </c>
      <c r="J31" s="26">
        <v>2040.9</v>
      </c>
      <c r="K31" s="22">
        <v>2034.1</v>
      </c>
      <c r="L31" s="22">
        <v>2188.5</v>
      </c>
      <c r="M31" s="22">
        <v>2031.64</v>
      </c>
      <c r="N31" s="22">
        <v>2173.12</v>
      </c>
      <c r="O31" s="22">
        <v>2043.55</v>
      </c>
      <c r="P31" s="22">
        <v>2101.9</v>
      </c>
      <c r="Q31" s="22">
        <v>2212.2399999999998</v>
      </c>
      <c r="R31" s="22">
        <v>2221.88</v>
      </c>
      <c r="S31" s="22">
        <v>2200.44</v>
      </c>
      <c r="T31" s="22">
        <v>2294.89</v>
      </c>
      <c r="U31" s="22">
        <v>2310.63</v>
      </c>
      <c r="V31" s="22">
        <v>2131.2199999999998</v>
      </c>
      <c r="W31" s="22">
        <v>2457.86</v>
      </c>
      <c r="X31" s="22">
        <v>2517.6999999999998</v>
      </c>
      <c r="Y31" s="22">
        <v>2629.6</v>
      </c>
      <c r="Z31" s="22">
        <v>2457.1</v>
      </c>
      <c r="AA31" s="22">
        <v>2490.9699999999998</v>
      </c>
      <c r="AB31" s="22">
        <v>2452.2800000000002</v>
      </c>
      <c r="AC31" s="22">
        <v>2156.0700000000002</v>
      </c>
      <c r="AD31" s="22">
        <v>2214.8000000000002</v>
      </c>
      <c r="AE31" s="22">
        <v>2063.29</v>
      </c>
      <c r="AF31" s="22">
        <v>2097.75</v>
      </c>
      <c r="AG31" s="22">
        <v>2067.6999999999998</v>
      </c>
      <c r="AH31" s="22">
        <v>2076.39</v>
      </c>
      <c r="AI31" s="22">
        <v>2173.04</v>
      </c>
      <c r="AJ31" s="22">
        <v>1992.01</v>
      </c>
      <c r="AK31" s="22">
        <v>2249.89</v>
      </c>
      <c r="AL31" s="22">
        <v>2401.44</v>
      </c>
      <c r="AM31" s="22">
        <v>2325.33</v>
      </c>
      <c r="AN31" s="22">
        <v>2183.1108165252581</v>
      </c>
      <c r="AO31" s="22">
        <v>2444.9619091774757</v>
      </c>
      <c r="AP31" s="22">
        <v>2403.31</v>
      </c>
      <c r="AQ31" s="22">
        <v>2323.59</v>
      </c>
      <c r="AR31" s="22"/>
      <c r="AS31" s="22"/>
      <c r="AT31" s="22">
        <v>2098.23</v>
      </c>
      <c r="AU31" s="22">
        <v>2108.8823625534405</v>
      </c>
      <c r="AV31" s="22"/>
      <c r="AW31" s="22"/>
      <c r="AX31" s="22">
        <v>2633.3672736843118</v>
      </c>
      <c r="AY31" s="22">
        <v>2634.4006995360883</v>
      </c>
      <c r="AZ31" s="22">
        <v>2634.4006995360883</v>
      </c>
      <c r="BA31" s="22">
        <v>2610.1165890209982</v>
      </c>
      <c r="BB31" s="46">
        <v>2810.0787673260652</v>
      </c>
      <c r="BC31" s="46">
        <v>3362.0528641133533</v>
      </c>
      <c r="BD31" s="22">
        <v>3164.3376458909411</v>
      </c>
      <c r="BE31" s="22">
        <v>3100.3296106029006</v>
      </c>
      <c r="BF31" s="46">
        <v>3098.633251829051</v>
      </c>
      <c r="BG31" s="47">
        <v>3004.2305025118512</v>
      </c>
      <c r="BH31" s="47">
        <v>3132.7068392878323</v>
      </c>
      <c r="BI31" s="47">
        <v>3057.8079121935752</v>
      </c>
      <c r="BJ31" s="47">
        <v>3197.1613967296507</v>
      </c>
      <c r="BK31" s="46">
        <v>3148.4517178870346</v>
      </c>
      <c r="BL31" s="46">
        <v>3195.1462407716822</v>
      </c>
      <c r="BM31" s="46"/>
    </row>
    <row r="32" spans="2:65" ht="15.75" x14ac:dyDescent="0.25">
      <c r="B32" s="25" t="s">
        <v>78</v>
      </c>
      <c r="C32" s="25" t="s">
        <v>39</v>
      </c>
      <c r="D32" s="25" t="s">
        <v>46</v>
      </c>
      <c r="E32" s="25" t="s">
        <v>78</v>
      </c>
      <c r="F32" s="25" t="s">
        <v>12</v>
      </c>
      <c r="G32" s="23" t="s">
        <v>138</v>
      </c>
      <c r="H32" s="23" t="s">
        <v>139</v>
      </c>
      <c r="I32" s="24">
        <v>6498.6</v>
      </c>
      <c r="J32" s="26">
        <v>6673.9</v>
      </c>
      <c r="K32" s="22">
        <v>6090.6</v>
      </c>
      <c r="L32" s="22">
        <v>6303.7</v>
      </c>
      <c r="M32" s="22">
        <v>6670.54</v>
      </c>
      <c r="N32" s="22">
        <v>6678.96</v>
      </c>
      <c r="O32" s="22">
        <v>6984.53</v>
      </c>
      <c r="P32" s="22">
        <v>7237.93</v>
      </c>
      <c r="Q32" s="22">
        <v>7445.05</v>
      </c>
      <c r="R32" s="22">
        <v>7468.49</v>
      </c>
      <c r="S32" s="22">
        <v>7228.91</v>
      </c>
      <c r="T32" s="22">
        <v>7791.45</v>
      </c>
      <c r="U32" s="24">
        <v>8185</v>
      </c>
      <c r="V32" s="24">
        <v>8213.44</v>
      </c>
      <c r="W32" s="32">
        <v>7893.71</v>
      </c>
      <c r="X32" s="32">
        <v>8279.2000000000007</v>
      </c>
      <c r="Y32" s="32">
        <v>8535.7000000000007</v>
      </c>
      <c r="Z32" s="32">
        <v>8710.7999999999993</v>
      </c>
      <c r="AA32" s="32">
        <v>8140.97</v>
      </c>
      <c r="AB32" s="24">
        <v>8561.73</v>
      </c>
      <c r="AC32" s="24">
        <v>8549.58</v>
      </c>
      <c r="AD32" s="24">
        <v>8753.09</v>
      </c>
      <c r="AE32" s="22">
        <v>9165.94</v>
      </c>
      <c r="AF32" s="24">
        <v>9267.6200000000008</v>
      </c>
      <c r="AG32" s="24">
        <v>9668.0400000000009</v>
      </c>
      <c r="AH32" s="24">
        <v>10004.93</v>
      </c>
      <c r="AI32" s="24">
        <v>10254.77</v>
      </c>
      <c r="AJ32" s="24">
        <v>10343.83</v>
      </c>
      <c r="AK32" s="22">
        <v>10857</v>
      </c>
      <c r="AL32" s="22">
        <v>11393.86</v>
      </c>
      <c r="AM32" s="22">
        <v>11632.56</v>
      </c>
      <c r="AN32" s="22">
        <v>11708.429987052697</v>
      </c>
      <c r="AO32" s="22">
        <v>12171.536200997769</v>
      </c>
      <c r="AP32" s="22">
        <v>12630.6</v>
      </c>
      <c r="AQ32" s="22">
        <v>12769.92</v>
      </c>
      <c r="AR32" s="22"/>
      <c r="AS32" s="22"/>
      <c r="AT32" s="22">
        <v>11692.03</v>
      </c>
      <c r="AU32" s="22">
        <v>11636.897943774415</v>
      </c>
      <c r="AV32" s="22"/>
      <c r="AW32" s="22"/>
      <c r="AX32" s="22">
        <v>13129.494693031544</v>
      </c>
      <c r="AY32" s="22">
        <v>13266.86498813957</v>
      </c>
      <c r="AZ32" s="22">
        <v>13266.86498813957</v>
      </c>
      <c r="BA32" s="22">
        <v>13937.352320803591</v>
      </c>
      <c r="BB32" s="46">
        <v>15974.752314919244</v>
      </c>
      <c r="BC32" s="46">
        <v>15701.654555452085</v>
      </c>
      <c r="BD32" s="22">
        <v>16286.747523190388</v>
      </c>
      <c r="BE32" s="22">
        <v>16378.471212690776</v>
      </c>
      <c r="BF32" s="46">
        <v>17402.267988479987</v>
      </c>
      <c r="BG32" s="47">
        <v>17792.140819644137</v>
      </c>
      <c r="BH32" s="47">
        <v>18160.620542122651</v>
      </c>
      <c r="BI32" s="47">
        <v>18597.656906795237</v>
      </c>
      <c r="BJ32" s="47">
        <v>19044.430644011642</v>
      </c>
      <c r="BK32" s="46">
        <v>19098.567555695827</v>
      </c>
      <c r="BL32" s="46">
        <v>19044.43981838569</v>
      </c>
      <c r="BM32" s="46"/>
    </row>
    <row r="33" spans="2:65" ht="15.75" x14ac:dyDescent="0.25">
      <c r="B33" s="25" t="s">
        <v>79</v>
      </c>
      <c r="C33" s="25" t="s">
        <v>42</v>
      </c>
      <c r="D33" s="25" t="s">
        <v>43</v>
      </c>
      <c r="E33" s="25" t="s">
        <v>79</v>
      </c>
      <c r="F33" s="25" t="s">
        <v>12</v>
      </c>
      <c r="G33" s="23" t="s">
        <v>138</v>
      </c>
      <c r="H33" s="23" t="s">
        <v>139</v>
      </c>
      <c r="I33" s="24">
        <v>-228.3</v>
      </c>
      <c r="J33" s="24">
        <v>-256.60000000000002</v>
      </c>
      <c r="K33" s="24">
        <v>-271.10000000000002</v>
      </c>
      <c r="L33" s="24">
        <v>-233.34</v>
      </c>
      <c r="M33" s="24">
        <v>-254.84</v>
      </c>
      <c r="N33" s="24">
        <v>-308.26</v>
      </c>
      <c r="O33" s="24">
        <v>-241</v>
      </c>
      <c r="P33" s="24">
        <v>-249.73</v>
      </c>
      <c r="Q33" s="24">
        <v>-225.97</v>
      </c>
      <c r="R33" s="24">
        <v>-303.27</v>
      </c>
      <c r="S33" s="24">
        <v>-222.06</v>
      </c>
      <c r="T33" s="24">
        <v>-238.16</v>
      </c>
      <c r="U33" s="24">
        <v>-251.26</v>
      </c>
      <c r="V33" s="24">
        <v>-340.88</v>
      </c>
      <c r="W33" s="24">
        <v>-296.47000000000003</v>
      </c>
      <c r="X33" s="24">
        <v>-279.39999999999998</v>
      </c>
      <c r="Y33" s="24">
        <v>-303.7</v>
      </c>
      <c r="Z33" s="24">
        <v>-353.6</v>
      </c>
      <c r="AA33" s="24">
        <v>-259.72000000000003</v>
      </c>
      <c r="AB33" s="24">
        <v>-287.58</v>
      </c>
      <c r="AC33" s="24">
        <v>-327.08</v>
      </c>
      <c r="AD33" s="24">
        <v>-338.86</v>
      </c>
      <c r="AE33" s="24">
        <v>-324.98</v>
      </c>
      <c r="AF33" s="24">
        <v>-305.02999999999997</v>
      </c>
      <c r="AG33" s="24">
        <v>-344.18</v>
      </c>
      <c r="AH33" s="24">
        <v>-394.41</v>
      </c>
      <c r="AI33" s="24">
        <v>-388.81</v>
      </c>
      <c r="AJ33" s="24">
        <v>-396.99</v>
      </c>
      <c r="AK33" s="24">
        <v>-415.83</v>
      </c>
      <c r="AL33" s="24">
        <v>-498.96</v>
      </c>
      <c r="AM33" s="24">
        <v>-548.29</v>
      </c>
      <c r="AN33" s="24">
        <v>-639.26572290904051</v>
      </c>
      <c r="AO33" s="24">
        <v>-549.17437346380359</v>
      </c>
      <c r="AP33" s="24">
        <v>-733.2</v>
      </c>
      <c r="AQ33" s="24">
        <v>-748.9</v>
      </c>
      <c r="AR33" s="24"/>
      <c r="AS33" s="24"/>
      <c r="AT33" s="24">
        <v>-595.41</v>
      </c>
      <c r="AU33" s="24">
        <v>-838.13134580886663</v>
      </c>
      <c r="AV33" s="24"/>
      <c r="AW33" s="24"/>
      <c r="AX33" s="24"/>
      <c r="AY33" s="24"/>
      <c r="AZ33" s="24"/>
      <c r="BA33" s="24"/>
      <c r="BB33" s="46"/>
      <c r="BC33" s="46"/>
      <c r="BD33" s="22"/>
      <c r="BE33" s="22"/>
      <c r="BF33" s="46"/>
      <c r="BG33" s="47"/>
      <c r="BH33" s="47"/>
      <c r="BI33" s="47"/>
      <c r="BJ33" s="47"/>
      <c r="BK33" s="46"/>
      <c r="BL33" s="46"/>
      <c r="BM33" s="46"/>
    </row>
    <row r="34" spans="2:65" ht="15.75" x14ac:dyDescent="0.25">
      <c r="B34" s="25" t="s">
        <v>80</v>
      </c>
      <c r="C34" s="25" t="s">
        <v>45</v>
      </c>
      <c r="D34" s="25" t="s">
        <v>46</v>
      </c>
      <c r="E34" s="25" t="s">
        <v>80</v>
      </c>
      <c r="F34" s="25" t="s">
        <v>12</v>
      </c>
      <c r="G34" s="23" t="s">
        <v>138</v>
      </c>
      <c r="H34" s="23" t="s">
        <v>139</v>
      </c>
      <c r="I34" s="24">
        <v>12176.3</v>
      </c>
      <c r="J34" s="26">
        <v>12366.8</v>
      </c>
      <c r="K34" s="22">
        <v>11565.8</v>
      </c>
      <c r="L34" s="22">
        <v>12232.8</v>
      </c>
      <c r="M34" s="22">
        <v>12638.15</v>
      </c>
      <c r="N34" s="22">
        <v>12612.38</v>
      </c>
      <c r="O34" s="22">
        <v>12972.16</v>
      </c>
      <c r="P34" s="22">
        <v>13267.04</v>
      </c>
      <c r="Q34" s="22">
        <v>13815.88</v>
      </c>
      <c r="R34" s="33">
        <v>13809.48</v>
      </c>
      <c r="S34" s="22">
        <v>13768.6</v>
      </c>
      <c r="T34" s="22">
        <v>14429.35</v>
      </c>
      <c r="U34" s="34" t="s">
        <v>81</v>
      </c>
      <c r="V34" s="22">
        <v>14641.59</v>
      </c>
      <c r="W34" s="26">
        <v>14733.74</v>
      </c>
      <c r="X34" s="22">
        <v>15188.7</v>
      </c>
      <c r="Y34" s="22">
        <v>15530.7</v>
      </c>
      <c r="Z34" s="35">
        <v>15555.33</v>
      </c>
      <c r="AA34" s="35">
        <v>15303.78</v>
      </c>
      <c r="AB34" s="22">
        <v>15987.78</v>
      </c>
      <c r="AC34" s="22">
        <v>15856.9</v>
      </c>
      <c r="AD34" s="22">
        <v>16083.47</v>
      </c>
      <c r="AE34" s="22">
        <v>16287.51</v>
      </c>
      <c r="AF34" s="22">
        <v>16459.91</v>
      </c>
      <c r="AG34" s="22">
        <v>17272.93</v>
      </c>
      <c r="AH34" s="22">
        <v>17639.259999999998</v>
      </c>
      <c r="AI34" s="22">
        <v>17935.7</v>
      </c>
      <c r="AJ34" s="22">
        <v>18500.87</v>
      </c>
      <c r="AK34" s="22">
        <v>19342.64</v>
      </c>
      <c r="AL34" s="22">
        <v>19830.28</v>
      </c>
      <c r="AM34" s="22">
        <v>20049.55</v>
      </c>
      <c r="AN34" s="22">
        <v>20204.571441168569</v>
      </c>
      <c r="AO34" s="22">
        <v>21266.38028960767</v>
      </c>
      <c r="AP34" s="22">
        <v>21442.3</v>
      </c>
      <c r="AQ34" s="22">
        <v>21457.77</v>
      </c>
      <c r="AR34" s="22"/>
      <c r="AS34" s="22"/>
      <c r="AT34" s="22">
        <v>20724.23</v>
      </c>
      <c r="AU34" s="22">
        <v>20473.255273841674</v>
      </c>
      <c r="AV34" s="22"/>
      <c r="AW34" s="22"/>
      <c r="AX34" s="22">
        <v>23503.719615834059</v>
      </c>
      <c r="AY34" s="22">
        <v>23915.136579358736</v>
      </c>
      <c r="AZ34" s="22">
        <v>23915.136579358736</v>
      </c>
      <c r="BA34" s="22">
        <v>24751.945590408635</v>
      </c>
      <c r="BB34" s="46">
        <v>27703.59182883683</v>
      </c>
      <c r="BC34" s="46">
        <v>28005.46406507607</v>
      </c>
      <c r="BD34" s="22">
        <v>28611.006025487575</v>
      </c>
      <c r="BE34" s="22">
        <v>28905.585445497243</v>
      </c>
      <c r="BF34" s="46">
        <v>30080.801293718279</v>
      </c>
      <c r="BG34" s="47">
        <f>SUM(BG29:BG32)</f>
        <v>30646.467143139467</v>
      </c>
      <c r="BH34" s="47">
        <v>31388.821226465756</v>
      </c>
      <c r="BI34" s="47">
        <v>31628.216080476916</v>
      </c>
      <c r="BJ34" s="47">
        <v>32709.754937527043</v>
      </c>
      <c r="BK34" s="46">
        <v>32884.897627250495</v>
      </c>
      <c r="BL34" s="46">
        <v>32724.254298602569</v>
      </c>
      <c r="BM34" s="46"/>
    </row>
    <row r="35" spans="2:65" ht="15.75" x14ac:dyDescent="0.25">
      <c r="B35" s="25" t="s">
        <v>83</v>
      </c>
      <c r="C35" s="27" t="s">
        <v>82</v>
      </c>
      <c r="D35" s="27" t="s">
        <v>49</v>
      </c>
      <c r="E35" s="25" t="s">
        <v>83</v>
      </c>
      <c r="F35" s="25" t="s">
        <v>12</v>
      </c>
      <c r="G35" s="23" t="s">
        <v>138</v>
      </c>
      <c r="H35" s="23" t="s">
        <v>139</v>
      </c>
      <c r="I35" s="29">
        <v>2438.8000000000002</v>
      </c>
      <c r="J35" s="30">
        <v>2496.5</v>
      </c>
      <c r="K35" s="31">
        <v>2571.3000000000002</v>
      </c>
      <c r="L35" s="31">
        <v>2604.25</v>
      </c>
      <c r="M35" s="31">
        <v>2751.18</v>
      </c>
      <c r="N35" s="31">
        <v>2892.6</v>
      </c>
      <c r="O35" s="31">
        <v>3038.84</v>
      </c>
      <c r="P35" s="31">
        <v>3072.9</v>
      </c>
      <c r="Q35" s="31">
        <v>3125.95</v>
      </c>
      <c r="R35" s="31">
        <v>3247.46</v>
      </c>
      <c r="S35" s="31">
        <v>3361.8</v>
      </c>
      <c r="T35" s="31">
        <v>3344.64</v>
      </c>
      <c r="U35" s="31">
        <v>3491.4</v>
      </c>
      <c r="V35" s="31">
        <v>3636.6</v>
      </c>
      <c r="W35" s="31">
        <v>3681.87</v>
      </c>
      <c r="X35" s="31">
        <v>3685.1</v>
      </c>
      <c r="Y35" s="31">
        <v>3830.7</v>
      </c>
      <c r="Z35" s="31">
        <v>4040.66</v>
      </c>
      <c r="AA35" s="36">
        <v>3582.02</v>
      </c>
      <c r="AB35" s="31">
        <v>3862.97</v>
      </c>
      <c r="AC35" s="31">
        <v>4490.3999999999996</v>
      </c>
      <c r="AD35" s="31">
        <v>4463.75</v>
      </c>
      <c r="AE35" s="31">
        <v>4537.25</v>
      </c>
      <c r="AF35" s="31">
        <v>4379.45</v>
      </c>
      <c r="AG35" s="31">
        <v>4804.1499999999996</v>
      </c>
      <c r="AH35" s="31">
        <v>4915.5200000000004</v>
      </c>
      <c r="AI35" s="31">
        <v>4759.08</v>
      </c>
      <c r="AJ35" s="31">
        <v>4963.58</v>
      </c>
      <c r="AK35" s="31">
        <v>4725.05</v>
      </c>
      <c r="AL35" s="31">
        <v>4911.43</v>
      </c>
      <c r="AM35" s="31">
        <v>4788.49</v>
      </c>
      <c r="AN35" s="31">
        <v>5351.6864517091035</v>
      </c>
      <c r="AO35" s="31">
        <v>5251.1154384693837</v>
      </c>
      <c r="AP35" s="31">
        <v>5615.55</v>
      </c>
      <c r="AQ35" s="31">
        <v>5513.3</v>
      </c>
      <c r="AR35" s="31"/>
      <c r="AS35" s="31"/>
      <c r="AT35" s="31">
        <v>6080.78</v>
      </c>
      <c r="AU35" s="31">
        <v>6366.7213812128939</v>
      </c>
      <c r="AV35" s="31"/>
      <c r="AW35" s="31"/>
      <c r="AX35" s="31">
        <v>6765.9110369260588</v>
      </c>
      <c r="AY35" s="31">
        <v>7355.4051934387171</v>
      </c>
      <c r="AZ35" s="31">
        <v>7355.4051934387171</v>
      </c>
      <c r="BA35" s="31">
        <v>7101.5199545790956</v>
      </c>
      <c r="BB35" s="46">
        <v>7116.9678821118305</v>
      </c>
      <c r="BC35" s="46">
        <v>7038.1098468315231</v>
      </c>
      <c r="BD35" s="22">
        <v>7316.7200786667536</v>
      </c>
      <c r="BE35" s="22">
        <v>7523.8480723324155</v>
      </c>
      <c r="BF35" s="46">
        <v>7244.796560294235</v>
      </c>
      <c r="BG35" s="47">
        <v>7108.8793918454285</v>
      </c>
      <c r="BH35" s="47">
        <v>7312.3169982420559</v>
      </c>
      <c r="BI35" s="47">
        <v>7289.2676053401374</v>
      </c>
      <c r="BJ35" s="47">
        <v>7462.3520869926779</v>
      </c>
      <c r="BK35" s="46">
        <v>7751.2301452381162</v>
      </c>
      <c r="BL35" s="46">
        <v>7462.3520869926779</v>
      </c>
      <c r="BM35" s="46"/>
    </row>
    <row r="36" spans="2:65" ht="15.75" x14ac:dyDescent="0.25">
      <c r="B36" s="25" t="s">
        <v>84</v>
      </c>
      <c r="C36" s="25" t="s">
        <v>51</v>
      </c>
      <c r="D36" s="25" t="s">
        <v>52</v>
      </c>
      <c r="E36" s="25" t="s">
        <v>84</v>
      </c>
      <c r="F36" s="25" t="s">
        <v>12</v>
      </c>
      <c r="G36" s="23" t="s">
        <v>138</v>
      </c>
      <c r="H36" s="23" t="s">
        <v>139</v>
      </c>
      <c r="I36" s="24">
        <v>2372</v>
      </c>
      <c r="J36" s="26">
        <v>2428.1</v>
      </c>
      <c r="K36" s="22">
        <v>2501</v>
      </c>
      <c r="L36" s="22">
        <v>2532.5</v>
      </c>
      <c r="M36" s="22">
        <v>2678.31</v>
      </c>
      <c r="N36" s="22">
        <v>2819.32</v>
      </c>
      <c r="O36" s="22">
        <v>2964.2</v>
      </c>
      <c r="P36" s="22">
        <v>2996.31</v>
      </c>
      <c r="Q36" s="22">
        <v>2945.22</v>
      </c>
      <c r="R36" s="22">
        <v>3168.82</v>
      </c>
      <c r="S36" s="22">
        <v>3280.13</v>
      </c>
      <c r="T36" s="22">
        <v>3260.55</v>
      </c>
      <c r="U36" s="22">
        <v>3405.39</v>
      </c>
      <c r="V36" s="22">
        <v>3550.3</v>
      </c>
      <c r="W36" s="22">
        <v>3589.44</v>
      </c>
      <c r="X36" s="22">
        <v>3581.9</v>
      </c>
      <c r="Y36" s="22">
        <v>3735.7</v>
      </c>
      <c r="Z36" s="22">
        <v>3944.91</v>
      </c>
      <c r="AA36" s="37">
        <v>3488.28</v>
      </c>
      <c r="AB36" s="22">
        <v>3759.2</v>
      </c>
      <c r="AC36" s="22">
        <v>4383.78</v>
      </c>
      <c r="AD36" s="22">
        <v>4354.3599999999997</v>
      </c>
      <c r="AE36" s="22">
        <v>4433.0600000000004</v>
      </c>
      <c r="AF36" s="22">
        <v>4274.87</v>
      </c>
      <c r="AG36" s="22">
        <v>4690.38</v>
      </c>
      <c r="AH36" s="22">
        <v>4801.37</v>
      </c>
      <c r="AI36" s="22">
        <v>4643.91</v>
      </c>
      <c r="AJ36" s="22">
        <v>4837.5200000000004</v>
      </c>
      <c r="AK36" s="22">
        <v>4595.75</v>
      </c>
      <c r="AL36" s="22">
        <v>4782.1899999999996</v>
      </c>
      <c r="AM36" s="22">
        <v>4657.16</v>
      </c>
      <c r="AN36" s="22">
        <v>5211.6503485408375</v>
      </c>
      <c r="AO36" s="22">
        <v>5106.4608128330756</v>
      </c>
      <c r="AP36" s="22">
        <v>5478.72</v>
      </c>
      <c r="AQ36" s="22">
        <v>5372.72</v>
      </c>
      <c r="AR36" s="22"/>
      <c r="AS36" s="22"/>
      <c r="AT36" s="22">
        <v>5937.79</v>
      </c>
      <c r="AU36" s="22">
        <v>6222.3972807845857</v>
      </c>
      <c r="AV36" s="22"/>
      <c r="AW36" s="22"/>
      <c r="AX36" s="22">
        <v>6557.9812420529297</v>
      </c>
      <c r="AY36" s="22">
        <v>7147.9715470615474</v>
      </c>
      <c r="AZ36" s="22">
        <v>7147.9715470615474</v>
      </c>
      <c r="BA36" s="22">
        <v>6876.0268672422444</v>
      </c>
      <c r="BB36" s="46">
        <v>6883.3222470162145</v>
      </c>
      <c r="BC36" s="46">
        <v>6806.1941130233645</v>
      </c>
      <c r="BD36" s="22">
        <v>7087.8302888537437</v>
      </c>
      <c r="BE36" s="22">
        <v>7294.1006059868305</v>
      </c>
      <c r="BF36" s="46">
        <v>7003.8292865877056</v>
      </c>
      <c r="BG36" s="47">
        <v>6865.0599271681967</v>
      </c>
      <c r="BH36" s="47">
        <v>7071.3038375082788</v>
      </c>
      <c r="BI36" s="47">
        <v>7041.0525534259195</v>
      </c>
      <c r="BJ36" s="47">
        <v>7201.7764300681938</v>
      </c>
      <c r="BK36" s="46">
        <v>7487.3486703013978</v>
      </c>
      <c r="BL36" s="46">
        <v>7201.7764300681929</v>
      </c>
      <c r="BM36" s="46"/>
    </row>
    <row r="37" spans="2:65" ht="15.75" x14ac:dyDescent="0.25">
      <c r="B37" s="25" t="s">
        <v>85</v>
      </c>
      <c r="C37" s="25" t="s">
        <v>54</v>
      </c>
      <c r="D37" s="25" t="s">
        <v>55</v>
      </c>
      <c r="E37" s="25" t="s">
        <v>85</v>
      </c>
      <c r="F37" s="25" t="s">
        <v>12</v>
      </c>
      <c r="G37" s="23" t="s">
        <v>138</v>
      </c>
      <c r="H37" s="23" t="s">
        <v>139</v>
      </c>
      <c r="I37" s="24">
        <v>17.600000000000001</v>
      </c>
      <c r="J37" s="26">
        <v>18</v>
      </c>
      <c r="K37" s="22">
        <v>18.7</v>
      </c>
      <c r="L37" s="22">
        <v>19</v>
      </c>
      <c r="M37" s="22">
        <v>19.16</v>
      </c>
      <c r="N37" s="22">
        <v>19.36</v>
      </c>
      <c r="O37" s="22">
        <v>18.97</v>
      </c>
      <c r="P37" s="22">
        <v>19.489999999999998</v>
      </c>
      <c r="Q37" s="22">
        <v>19.899999999999999</v>
      </c>
      <c r="R37" s="22">
        <v>20.67</v>
      </c>
      <c r="S37" s="22">
        <v>20.94</v>
      </c>
      <c r="T37" s="22">
        <v>22.1</v>
      </c>
      <c r="U37" s="22">
        <v>22.74</v>
      </c>
      <c r="V37" s="22">
        <v>23.23</v>
      </c>
      <c r="W37" s="22">
        <v>25.01</v>
      </c>
      <c r="X37" s="22">
        <v>24.4</v>
      </c>
      <c r="Y37" s="22">
        <v>24.9</v>
      </c>
      <c r="Z37" s="22">
        <v>25.86</v>
      </c>
      <c r="AA37" s="37">
        <v>24.3</v>
      </c>
      <c r="AB37" s="22">
        <v>26.74</v>
      </c>
      <c r="AC37" s="22">
        <v>27.38</v>
      </c>
      <c r="AD37" s="22">
        <v>27.8</v>
      </c>
      <c r="AE37" s="22">
        <v>26.63</v>
      </c>
      <c r="AF37" s="22">
        <v>28.07</v>
      </c>
      <c r="AG37" s="22">
        <v>29.01</v>
      </c>
      <c r="AH37" s="22">
        <v>29.25</v>
      </c>
      <c r="AI37" s="22">
        <v>30.6</v>
      </c>
      <c r="AJ37" s="22">
        <v>32.17</v>
      </c>
      <c r="AK37" s="22">
        <v>32.86</v>
      </c>
      <c r="AL37" s="22">
        <v>33.020000000000003</v>
      </c>
      <c r="AM37" s="22">
        <v>35.36</v>
      </c>
      <c r="AN37" s="22">
        <v>34.908349025168512</v>
      </c>
      <c r="AO37" s="22">
        <v>37.179361200266754</v>
      </c>
      <c r="AP37" s="22">
        <v>38.700000000000003</v>
      </c>
      <c r="AQ37" s="22">
        <v>35.700000000000003</v>
      </c>
      <c r="AR37" s="22"/>
      <c r="AS37" s="22"/>
      <c r="AT37" s="22">
        <v>37.89</v>
      </c>
      <c r="AU37" s="22">
        <v>39.294900992610607</v>
      </c>
      <c r="AV37" s="22"/>
      <c r="AW37" s="22"/>
      <c r="AX37" s="22">
        <v>79.974396564455418</v>
      </c>
      <c r="AY37" s="22">
        <v>79.672547894577633</v>
      </c>
      <c r="AZ37" s="22">
        <v>79.672547894577633</v>
      </c>
      <c r="BA37" s="22">
        <v>88.823285905464786</v>
      </c>
      <c r="BB37" s="46">
        <v>93.657688565769433</v>
      </c>
      <c r="BC37" s="46">
        <v>96.153213824881604</v>
      </c>
      <c r="BD37" s="22">
        <v>97.425744554040662</v>
      </c>
      <c r="BE37" s="22">
        <v>97.052510868779166</v>
      </c>
      <c r="BF37" s="46">
        <v>103.26275085984039</v>
      </c>
      <c r="BG37" s="47">
        <v>103.20625769299745</v>
      </c>
      <c r="BH37" s="47">
        <v>105.21583713611722</v>
      </c>
      <c r="BI37" s="47">
        <v>108.04404236197225</v>
      </c>
      <c r="BJ37" s="47">
        <v>112.03835598310458</v>
      </c>
      <c r="BK37" s="46">
        <v>151.57412426628983</v>
      </c>
      <c r="BL37" s="46">
        <v>148.53730094137984</v>
      </c>
      <c r="BM37" s="46"/>
    </row>
    <row r="38" spans="2:65" ht="15.75" x14ac:dyDescent="0.25">
      <c r="B38" s="25" t="s">
        <v>87</v>
      </c>
      <c r="C38" s="38" t="s">
        <v>57</v>
      </c>
      <c r="D38" s="38" t="s">
        <v>86</v>
      </c>
      <c r="E38" s="25" t="s">
        <v>87</v>
      </c>
      <c r="F38" s="25" t="s">
        <v>12</v>
      </c>
      <c r="G38" s="23" t="s">
        <v>138</v>
      </c>
      <c r="H38" s="23" t="s">
        <v>139</v>
      </c>
      <c r="I38" s="24">
        <v>14615.1</v>
      </c>
      <c r="J38" s="26">
        <v>14863.3</v>
      </c>
      <c r="K38" s="22">
        <v>14137</v>
      </c>
      <c r="L38" s="22">
        <v>14837</v>
      </c>
      <c r="M38" s="22">
        <v>15389.33</v>
      </c>
      <c r="N38" s="22">
        <v>15504.99</v>
      </c>
      <c r="O38" s="22">
        <v>16011</v>
      </c>
      <c r="P38" s="22">
        <v>16339.95</v>
      </c>
      <c r="Q38" s="22">
        <v>16603.919999999998</v>
      </c>
      <c r="R38" s="22">
        <v>17056.95</v>
      </c>
      <c r="S38" s="22">
        <v>17130.400000000001</v>
      </c>
      <c r="T38" s="22">
        <v>17774</v>
      </c>
      <c r="U38" s="22">
        <v>18234.939999999999</v>
      </c>
      <c r="V38" s="22">
        <v>18278.189999999999</v>
      </c>
      <c r="W38" s="22">
        <v>18415.62</v>
      </c>
      <c r="X38" s="22">
        <v>18873.8</v>
      </c>
      <c r="Y38" s="22">
        <v>19361.400000000001</v>
      </c>
      <c r="Z38" s="22">
        <v>19595.990000000002</v>
      </c>
      <c r="AA38" s="37">
        <v>18885.3</v>
      </c>
      <c r="AB38" s="22">
        <v>19850.740000000002</v>
      </c>
      <c r="AC38" s="22">
        <v>20347.3</v>
      </c>
      <c r="AD38" s="22">
        <v>20547.21</v>
      </c>
      <c r="AE38" s="22">
        <v>20824.759999999998</v>
      </c>
      <c r="AF38" s="22">
        <v>20839.36</v>
      </c>
      <c r="AG38" s="22">
        <v>22077.99</v>
      </c>
      <c r="AH38" s="22">
        <v>22554.78</v>
      </c>
      <c r="AI38" s="22">
        <v>22694.78</v>
      </c>
      <c r="AJ38" s="22">
        <v>23464.45</v>
      </c>
      <c r="AK38" s="22">
        <v>24067.68</v>
      </c>
      <c r="AL38" s="22">
        <v>24741.72</v>
      </c>
      <c r="AM38" s="22">
        <v>24838.04</v>
      </c>
      <c r="AN38" s="22">
        <v>25556.257892877671</v>
      </c>
      <c r="AO38" s="22">
        <v>26517.495728077054</v>
      </c>
      <c r="AP38" s="22">
        <v>26971.06</v>
      </c>
      <c r="AQ38" s="22">
        <v>27057.85</v>
      </c>
      <c r="AR38" s="22"/>
      <c r="AS38" s="22"/>
      <c r="AT38" s="22">
        <v>26805.01</v>
      </c>
      <c r="AU38" s="22">
        <v>26839.976655054568</v>
      </c>
      <c r="AV38" s="22"/>
      <c r="AW38" s="22"/>
      <c r="AX38" s="22">
        <v>30269.630652760119</v>
      </c>
      <c r="AY38" s="22">
        <v>31270.541772797453</v>
      </c>
      <c r="AZ38" s="22">
        <v>31270.541772797453</v>
      </c>
      <c r="BA38" s="22">
        <v>31853.465544987732</v>
      </c>
      <c r="BB38" s="46">
        <v>34820.559710948663</v>
      </c>
      <c r="BC38" s="46">
        <v>35043.573911907595</v>
      </c>
      <c r="BD38" s="22">
        <v>35927.726104154332</v>
      </c>
      <c r="BE38" s="22">
        <v>36429.433517829661</v>
      </c>
      <c r="BF38" s="46">
        <v>37325.597854012514</v>
      </c>
      <c r="BG38" s="47">
        <v>37755.346534984899</v>
      </c>
      <c r="BH38" s="47">
        <v>38701.138224707815</v>
      </c>
      <c r="BI38" s="47">
        <v>38917.483685817053</v>
      </c>
      <c r="BJ38" s="47">
        <v>40172.107024519719</v>
      </c>
      <c r="BK38" s="46">
        <v>40636.127772488609</v>
      </c>
      <c r="BL38" s="46">
        <v>40186.606385595245</v>
      </c>
      <c r="BM38" s="46"/>
    </row>
    <row r="39" spans="2:65" ht="15.75" x14ac:dyDescent="0.25">
      <c r="B39" s="25" t="s">
        <v>88</v>
      </c>
      <c r="C39" s="27" t="s">
        <v>60</v>
      </c>
      <c r="D39" s="27" t="s">
        <v>61</v>
      </c>
      <c r="E39" s="25" t="s">
        <v>88</v>
      </c>
      <c r="F39" s="25" t="s">
        <v>12</v>
      </c>
      <c r="G39" s="23" t="s">
        <v>138</v>
      </c>
      <c r="H39" s="23" t="s">
        <v>139</v>
      </c>
      <c r="I39" s="29">
        <v>1377.4</v>
      </c>
      <c r="J39" s="30">
        <v>1424.9</v>
      </c>
      <c r="K39" s="31">
        <v>1215</v>
      </c>
      <c r="L39" s="31">
        <v>1239.0999999999999</v>
      </c>
      <c r="M39" s="31">
        <v>1312.53</v>
      </c>
      <c r="N39" s="31">
        <v>1260.3399999999999</v>
      </c>
      <c r="O39" s="31">
        <v>1291.0999999999999</v>
      </c>
      <c r="P39" s="31">
        <v>1309.6400000000001</v>
      </c>
      <c r="Q39" s="31">
        <v>1319.02</v>
      </c>
      <c r="R39" s="31">
        <v>1068.5899999999999</v>
      </c>
      <c r="S39" s="31">
        <v>1121.3800000000001</v>
      </c>
      <c r="T39" s="31">
        <v>1131.19</v>
      </c>
      <c r="U39" s="31">
        <v>1094.58</v>
      </c>
      <c r="V39" s="31">
        <v>1045.3</v>
      </c>
      <c r="W39" s="31">
        <v>1200.3699999999999</v>
      </c>
      <c r="X39" s="31">
        <v>1123</v>
      </c>
      <c r="Y39" s="31">
        <v>1021.8</v>
      </c>
      <c r="Z39" s="31">
        <v>1078.23</v>
      </c>
      <c r="AA39" s="36">
        <v>1072.28</v>
      </c>
      <c r="AB39" s="31">
        <v>1072.28</v>
      </c>
      <c r="AC39" s="31">
        <v>1595.46</v>
      </c>
      <c r="AD39" s="31">
        <v>1614.82</v>
      </c>
      <c r="AE39" s="31">
        <v>1760.9</v>
      </c>
      <c r="AF39" s="31">
        <v>1810.89</v>
      </c>
      <c r="AG39" s="31">
        <v>1946.54</v>
      </c>
      <c r="AH39" s="31">
        <v>1916.59</v>
      </c>
      <c r="AI39" s="31">
        <v>1966.8</v>
      </c>
      <c r="AJ39" s="31">
        <v>2106.5700000000002</v>
      </c>
      <c r="AK39" s="31">
        <v>2276.7199999999998</v>
      </c>
      <c r="AL39" s="31">
        <v>2222.2399999999998</v>
      </c>
      <c r="AM39" s="31">
        <v>2205.92</v>
      </c>
      <c r="AN39" s="31">
        <v>2211.9278283226727</v>
      </c>
      <c r="AO39" s="31">
        <v>2336.1522736574175</v>
      </c>
      <c r="AP39" s="31">
        <v>2333.14</v>
      </c>
      <c r="AQ39" s="31">
        <v>2245.69</v>
      </c>
      <c r="AR39" s="31"/>
      <c r="AS39" s="31"/>
      <c r="AT39" s="31">
        <v>2130.85</v>
      </c>
      <c r="AU39" s="31">
        <v>2353.0043527802186</v>
      </c>
      <c r="AV39" s="31"/>
      <c r="AW39" s="31"/>
      <c r="AX39" s="31">
        <v>2766.2401386327165</v>
      </c>
      <c r="AY39" s="31">
        <v>2684.0277511569402</v>
      </c>
      <c r="AZ39" s="31">
        <v>2684.0277511569402</v>
      </c>
      <c r="BA39" s="31">
        <v>2765.1585305894464</v>
      </c>
      <c r="BB39" s="46">
        <v>2820.2968531015185</v>
      </c>
      <c r="BC39" s="46">
        <v>2784.2231361065474</v>
      </c>
      <c r="BD39" s="22">
        <v>1891.3185294434611</v>
      </c>
      <c r="BE39" s="22">
        <v>1929.8834421283393</v>
      </c>
      <c r="BF39" s="46">
        <v>2060.0226296871051</v>
      </c>
      <c r="BG39" s="47">
        <v>2309.6132244615378</v>
      </c>
      <c r="BH39" s="47">
        <v>2081.7782501873658</v>
      </c>
      <c r="BI39" s="47">
        <v>2407.7277538397971</v>
      </c>
      <c r="BJ39" s="47">
        <v>2210.9789251251636</v>
      </c>
      <c r="BK39" s="46">
        <v>2238.5390275875238</v>
      </c>
      <c r="BL39" s="46">
        <v>2210.9789251251636</v>
      </c>
      <c r="BM39" s="46"/>
    </row>
    <row r="40" spans="2:65" ht="15.75" x14ac:dyDescent="0.25">
      <c r="B40" s="25" t="s">
        <v>89</v>
      </c>
      <c r="C40" s="28" t="s">
        <v>69</v>
      </c>
      <c r="D40" s="28" t="s">
        <v>70</v>
      </c>
      <c r="E40" s="25" t="s">
        <v>89</v>
      </c>
      <c r="F40" s="25" t="s">
        <v>12</v>
      </c>
      <c r="G40" s="23" t="s">
        <v>138</v>
      </c>
      <c r="H40" s="23" t="s">
        <v>139</v>
      </c>
      <c r="I40" s="29">
        <v>15992.15</v>
      </c>
      <c r="J40" s="30">
        <v>16288.3</v>
      </c>
      <c r="K40" s="31">
        <v>15352.1</v>
      </c>
      <c r="L40" s="31">
        <v>16076.2</v>
      </c>
      <c r="M40" s="31">
        <v>16701.849999999999</v>
      </c>
      <c r="N40" s="31">
        <v>16765.32</v>
      </c>
      <c r="O40" s="31">
        <v>17302.099999999999</v>
      </c>
      <c r="P40" s="31">
        <v>17649.59</v>
      </c>
      <c r="Q40" s="31">
        <v>17922.939999999999</v>
      </c>
      <c r="R40" s="31">
        <v>18125.54</v>
      </c>
      <c r="S40" s="31">
        <v>18251.78</v>
      </c>
      <c r="T40" s="31">
        <v>18905.189999999999</v>
      </c>
      <c r="U40" s="31">
        <v>19329.509999999998</v>
      </c>
      <c r="V40" s="31">
        <v>19323.490000000002</v>
      </c>
      <c r="W40" s="31">
        <v>19615.98</v>
      </c>
      <c r="X40" s="31">
        <v>19996.8</v>
      </c>
      <c r="Y40" s="31">
        <v>20383.2</v>
      </c>
      <c r="Z40" s="31">
        <v>20674.22</v>
      </c>
      <c r="AA40" s="36">
        <v>19896.82</v>
      </c>
      <c r="AB40" s="31">
        <v>20923.03</v>
      </c>
      <c r="AC40" s="31">
        <v>21942.76</v>
      </c>
      <c r="AD40" s="31">
        <v>22162.03</v>
      </c>
      <c r="AE40" s="31">
        <v>22585.66</v>
      </c>
      <c r="AF40" s="31">
        <v>22650.25</v>
      </c>
      <c r="AG40" s="31">
        <v>24023.63</v>
      </c>
      <c r="AH40" s="31">
        <v>24471.37</v>
      </c>
      <c r="AI40" s="31">
        <v>24661.58</v>
      </c>
      <c r="AJ40" s="31">
        <v>25571.01</v>
      </c>
      <c r="AK40" s="31">
        <v>26344.400000000001</v>
      </c>
      <c r="AL40" s="31">
        <v>26963.96</v>
      </c>
      <c r="AM40" s="31">
        <v>27043.96</v>
      </c>
      <c r="AN40" s="31">
        <v>27768.185721200345</v>
      </c>
      <c r="AO40" s="31">
        <v>28853.648001734473</v>
      </c>
      <c r="AP40" s="31">
        <v>29304.2</v>
      </c>
      <c r="AQ40" s="31">
        <v>29303.54</v>
      </c>
      <c r="AR40" s="31"/>
      <c r="AS40" s="31"/>
      <c r="AT40" s="31">
        <v>28935.86</v>
      </c>
      <c r="AU40" s="31">
        <v>29192.981007834787</v>
      </c>
      <c r="AV40" s="31"/>
      <c r="AW40" s="31"/>
      <c r="AX40" s="31">
        <v>33035.870791392837</v>
      </c>
      <c r="AY40" s="31">
        <v>33954.5695239544</v>
      </c>
      <c r="AZ40" s="31">
        <v>33954.569523954393</v>
      </c>
      <c r="BA40" s="31">
        <v>34618.62407557718</v>
      </c>
      <c r="BB40" s="46">
        <v>37640.856564050184</v>
      </c>
      <c r="BC40" s="46">
        <v>37827.797048014145</v>
      </c>
      <c r="BD40" s="22">
        <v>37819.04463359779</v>
      </c>
      <c r="BE40" s="22">
        <v>38359.316959958</v>
      </c>
      <c r="BF40" s="46">
        <v>39385.620483699618</v>
      </c>
      <c r="BG40" s="47">
        <v>40064.959759446436</v>
      </c>
      <c r="BH40" s="47">
        <v>40782.916474895181</v>
      </c>
      <c r="BI40" s="47">
        <v>41325.21143965685</v>
      </c>
      <c r="BJ40" s="47">
        <v>42383.085949644883</v>
      </c>
      <c r="BK40" s="46">
        <v>42874.666800076135</v>
      </c>
      <c r="BL40" s="46">
        <v>42397.585310720409</v>
      </c>
      <c r="BM40" s="46"/>
    </row>
    <row r="41" spans="2:65" x14ac:dyDescent="0.25">
      <c r="BL41" s="46"/>
      <c r="BM41" s="46"/>
    </row>
  </sheetData>
  <phoneticPr fontId="20" type="noConversion"/>
  <conditionalFormatting sqref="A11:XFD11">
    <cfRule type="duplicateValues" dxfId="8" priority="5"/>
  </conditionalFormatting>
  <conditionalFormatting sqref="B2:B9">
    <cfRule type="duplicateValues" dxfId="7" priority="8"/>
  </conditionalFormatting>
  <conditionalFormatting sqref="B15:B40">
    <cfRule type="duplicateValues" dxfId="6" priority="2"/>
  </conditionalFormatting>
  <conditionalFormatting sqref="B11:XFD11">
    <cfRule type="duplicateValues" dxfId="5" priority="14"/>
  </conditionalFormatting>
  <conditionalFormatting sqref="D7">
    <cfRule type="duplicateValues" dxfId="4" priority="7"/>
  </conditionalFormatting>
  <conditionalFormatting sqref="E11 E10:F10">
    <cfRule type="duplicateValues" dxfId="3" priority="34"/>
  </conditionalFormatting>
  <conditionalFormatting sqref="E12:E40">
    <cfRule type="duplicateValues" dxfId="2" priority="26"/>
  </conditionalFormatting>
  <conditionalFormatting sqref="F11">
    <cfRule type="duplicateValues" dxfId="1" priority="27"/>
  </conditionalFormatting>
  <conditionalFormatting sqref="G11:H11">
    <cfRule type="duplicateValues" dxfId="0" priority="1"/>
  </conditionalFormatting>
  <dataValidations count="2">
    <dataValidation type="list" allowBlank="1" showInputMessage="1" showErrorMessage="1" sqref="C8" xr:uid="{00000000-0002-0000-0000-000000000000}">
      <formula1>$WUP$4:$WUP$6</formula1>
    </dataValidation>
    <dataValidation type="list" allowBlank="1" showErrorMessage="1" prompt="_x000a_" sqref="C7" xr:uid="{00000000-0002-0000-0000-000001000000}">
      <formula1>$WVG$4:$WVG$7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2dcb81c-6af1-49a6-abcc-ea0c301ce34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09237409534241A0BA16119BF53E2A" ma:contentTypeVersion="17" ma:contentTypeDescription="Crée un document." ma:contentTypeScope="" ma:versionID="238576ab64037c16ad0f8b54c9695d1d">
  <xsd:schema xmlns:xsd="http://www.w3.org/2001/XMLSchema" xmlns:xs="http://www.w3.org/2001/XMLSchema" xmlns:p="http://schemas.microsoft.com/office/2006/metadata/properties" xmlns:ns3="02dcb81c-6af1-49a6-abcc-ea0c301ce34f" xmlns:ns4="3a4eb96a-2684-422c-95d8-1507f2df216d" targetNamespace="http://schemas.microsoft.com/office/2006/metadata/properties" ma:root="true" ma:fieldsID="1fe71606e590155e5ed5a3b8c7ded22f" ns3:_="" ns4:_="">
    <xsd:import namespace="02dcb81c-6af1-49a6-abcc-ea0c301ce34f"/>
    <xsd:import namespace="3a4eb96a-2684-422c-95d8-1507f2df216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cb81c-6af1-49a6-abcc-ea0c301ce3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eb96a-2684-422c-95d8-1507f2df216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850D75-9AEC-4E1B-9372-EB0724451D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9651397-C9DE-4EA2-8C72-A0A906D7CC68}">
  <ds:schemaRefs>
    <ds:schemaRef ds:uri="http://schemas.microsoft.com/office/2006/metadata/properties"/>
    <ds:schemaRef ds:uri="http://schemas.microsoft.com/office/infopath/2007/PartnerControls"/>
    <ds:schemaRef ds:uri="02dcb81c-6af1-49a6-abcc-ea0c301ce34f"/>
  </ds:schemaRefs>
</ds:datastoreItem>
</file>

<file path=customXml/itemProps3.xml><?xml version="1.0" encoding="utf-8"?>
<ds:datastoreItem xmlns:ds="http://schemas.openxmlformats.org/officeDocument/2006/customXml" ds:itemID="{A54F98B1-F7A7-4A0F-8C65-6110543565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dcb81c-6af1-49a6-abcc-ea0c301ce34f"/>
    <ds:schemaRef ds:uri="3a4eb96a-2684-422c-95d8-1507f2df21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 nationaux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HEND BEN ZEKRI</cp:lastModifiedBy>
  <dcterms:created xsi:type="dcterms:W3CDTF">2016-03-10T14:57:36Z</dcterms:created>
  <dcterms:modified xsi:type="dcterms:W3CDTF">2026-06-22T16:26:39Z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MSIP_Label_0c07ed86-5dc5-4593-ad03-a8684b843815_Enabled">
    <vt:lpwstr>true</vt:lpwstr>
  </property>
  <property fmtid="{D5CDD505-2E9C-101B-9397-08002B2CF9AE}" pid="4" name="MSIP_Label_0c07ed86-5dc5-4593-ad03-a8684b843815_SetDate">
    <vt:lpwstr>2024-05-28T15:02:24Z</vt:lpwstr>
  </property>
  <property fmtid="{D5CDD505-2E9C-101B-9397-08002B2CF9AE}" pid="5" name="MSIP_Label_0c07ed86-5dc5-4593-ad03-a8684b843815_Method">
    <vt:lpwstr>Standard</vt:lpwstr>
  </property>
  <property fmtid="{D5CDD505-2E9C-101B-9397-08002B2CF9AE}" pid="6" name="MSIP_Label_0c07ed86-5dc5-4593-ad03-a8684b843815_Name">
    <vt:lpwstr>0c07ed86-5dc5-4593-ad03-a8684b843815</vt:lpwstr>
  </property>
  <property fmtid="{D5CDD505-2E9C-101B-9397-08002B2CF9AE}" pid="7" name="MSIP_Label_0c07ed86-5dc5-4593-ad03-a8684b843815_SiteId">
    <vt:lpwstr>8085fa43-302e-45bd-b171-a6648c3b6be7</vt:lpwstr>
  </property>
  <property fmtid="{D5CDD505-2E9C-101B-9397-08002B2CF9AE}" pid="8" name="MSIP_Label_0c07ed86-5dc5-4593-ad03-a8684b843815_ActionId">
    <vt:lpwstr>365995d0-1288-4607-a3c1-0600c5feeb90</vt:lpwstr>
  </property>
  <property fmtid="{D5CDD505-2E9C-101B-9397-08002B2CF9AE}" pid="9" name="MSIP_Label_0c07ed86-5dc5-4593-ad03-a8684b843815_ContentBits">
    <vt:lpwstr>0</vt:lpwstr>
  </property>
  <property fmtid="{D5CDD505-2E9C-101B-9397-08002B2CF9AE}" pid="10" name="ContentTypeId">
    <vt:lpwstr>0x0101004E09237409534241A0BA16119BF53E2A</vt:lpwstr>
  </property>
</Properties>
</file>